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40" windowHeight="820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7" i="1"/>
  <c r="AW28"/>
  <c r="AM28"/>
  <c r="AC28"/>
  <c r="S28"/>
  <c r="AW27"/>
  <c r="AM27"/>
  <c r="AC27"/>
  <c r="S30"/>
  <c r="AW14"/>
  <c r="AW15"/>
  <c r="AM13"/>
  <c r="AM14"/>
  <c r="AC14"/>
  <c r="AC15"/>
  <c r="S14"/>
  <c r="S15"/>
  <c r="S7" l="1"/>
  <c r="AC7"/>
  <c r="AM7"/>
  <c r="AW7"/>
  <c r="S8"/>
  <c r="AC8"/>
  <c r="AM8"/>
  <c r="AW8"/>
  <c r="S9"/>
  <c r="AC9"/>
  <c r="AM9"/>
  <c r="AW9"/>
  <c r="S10"/>
  <c r="AC10"/>
  <c r="AM10"/>
  <c r="AW10"/>
  <c r="S11"/>
  <c r="AC11"/>
  <c r="AM11"/>
  <c r="AW11"/>
  <c r="S12"/>
  <c r="AC12"/>
  <c r="AM12"/>
  <c r="AW12"/>
  <c r="S13"/>
  <c r="AC13"/>
  <c r="AM15"/>
  <c r="AW13"/>
  <c r="S16"/>
  <c r="AC16"/>
  <c r="AM16"/>
  <c r="AW16"/>
  <c r="U33"/>
  <c r="V33"/>
  <c r="W33"/>
  <c r="X33"/>
  <c r="Y33"/>
  <c r="Z33"/>
  <c r="AA33"/>
  <c r="AB33"/>
  <c r="T33"/>
  <c r="K33"/>
  <c r="L33"/>
  <c r="M33"/>
  <c r="N33"/>
  <c r="O33"/>
  <c r="P33"/>
  <c r="Q33"/>
  <c r="I33"/>
  <c r="J33"/>
  <c r="AW30" l="1"/>
  <c r="AW31"/>
  <c r="AW32"/>
  <c r="AM30"/>
  <c r="AM31"/>
  <c r="AM32"/>
  <c r="AC31"/>
  <c r="AC32"/>
  <c r="AC30"/>
  <c r="S31"/>
  <c r="S32"/>
  <c r="AM26"/>
  <c r="AW24"/>
  <c r="AW25"/>
  <c r="AW26"/>
  <c r="AW29"/>
  <c r="AM24"/>
  <c r="AM25"/>
  <c r="AM29"/>
  <c r="AC24"/>
  <c r="AC25"/>
  <c r="AC26"/>
  <c r="AC29"/>
  <c r="S22"/>
  <c r="S23"/>
  <c r="S24"/>
  <c r="S25"/>
  <c r="S26"/>
  <c r="S29"/>
  <c r="AW23"/>
  <c r="AM23"/>
  <c r="AC23"/>
  <c r="AW22"/>
  <c r="AM22"/>
  <c r="AC22"/>
  <c r="AW21"/>
  <c r="AM21"/>
  <c r="AC21"/>
  <c r="S21"/>
  <c r="AM19"/>
  <c r="AM20"/>
  <c r="AC19"/>
  <c r="AC20"/>
  <c r="S20"/>
  <c r="S19"/>
  <c r="AW19"/>
  <c r="AW20"/>
  <c r="AW18"/>
  <c r="AM18"/>
  <c r="AC18"/>
  <c r="S18"/>
  <c r="S17"/>
  <c r="AW17"/>
  <c r="AC17"/>
  <c r="B6"/>
  <c r="C6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AW6" s="1"/>
  <c r="AX6" s="1"/>
  <c r="AY6" s="1"/>
  <c r="AZ6" s="1"/>
  <c r="BA6" s="1"/>
  <c r="BB6" s="1"/>
  <c r="BC6" s="1"/>
  <c r="BD6" s="1"/>
  <c r="AM33" l="1"/>
  <c r="AW33"/>
  <c r="S33"/>
  <c r="AC33"/>
</calcChain>
</file>

<file path=xl/sharedStrings.xml><?xml version="1.0" encoding="utf-8"?>
<sst xmlns="http://schemas.openxmlformats.org/spreadsheetml/2006/main" count="447" uniqueCount="118">
  <si>
    <t>Наименование проекта</t>
  </si>
  <si>
    <t>Место реализации проекта на территории области (район, город, село, деревня)</t>
  </si>
  <si>
    <t>№ п/п</t>
  </si>
  <si>
    <t xml:space="preserve">планиру
емый
</t>
  </si>
  <si>
    <t>фактический</t>
  </si>
  <si>
    <t xml:space="preserve">Объем инвестиций, млн. руб. 
</t>
  </si>
  <si>
    <t>дата пуска объекта в эксплуатацию</t>
  </si>
  <si>
    <t>начало</t>
  </si>
  <si>
    <t>завершение</t>
  </si>
  <si>
    <t xml:space="preserve">Наименование
 и адрес юридического лица, реализующего проект,
Ф.И.О. руководителя и контактных лиц, тел
</t>
  </si>
  <si>
    <t xml:space="preserve">Наименование
и адрес юридического лица, являющегося заказчиком
</t>
  </si>
  <si>
    <t>Изменение по параметрам проекта (да/нет),указать параметры с изменением по значениям и причины изменений</t>
  </si>
  <si>
    <t>Сроки реализации проекта,мес. год</t>
  </si>
  <si>
    <t>Количество рабочих мест, ед</t>
  </si>
  <si>
    <t xml:space="preserve">Меры гос. поддержки:
- налоговые льготы, ТОСЭР, ОЭР,90-ОЗ,..
- ПостановлениЯ Правительства РФ №№ 1704,1189
- др.. </t>
  </si>
  <si>
    <t>ИТОГО:</t>
  </si>
  <si>
    <t>Перечень иностранного оборудования, планируемый к приобретению и ввозу на территорию РФ в целях реализации проекта.
 (указывается тип оборудования, страна ввоза, код ТНВЭД)</t>
  </si>
  <si>
    <t>Отрасль</t>
  </si>
  <si>
    <t>ОКВЭД</t>
  </si>
  <si>
    <t xml:space="preserve">Текущий статус проекта
(-проектно-изыскательные работы,
-разработка ПСД,
-СМР,
-покупка оборудования,
-монтаж оборудования) </t>
  </si>
  <si>
    <t>Участие иностранного партнера в проекте
(наименование контрагента,страна контрагента)</t>
  </si>
  <si>
    <t>Информация об инвестиционных проектах.</t>
  </si>
  <si>
    <t>г.Ковров</t>
  </si>
  <si>
    <t>Техперевооружение производства ГЦ</t>
  </si>
  <si>
    <t>-</t>
  </si>
  <si>
    <t>Реконструкция очистных сооружений</t>
  </si>
  <si>
    <t xml:space="preserve">АО "ТВЭЛ",
г. Москва, Каширское шоссе, 49
</t>
  </si>
  <si>
    <t>Совершенствование и модернизация энергетического хозяйства и инженерных сетей</t>
  </si>
  <si>
    <t>Совершенствование управлением предприятия, внедрение новых информационных технологий (КИС,  IT-инфраструктуры)</t>
  </si>
  <si>
    <t>Обеспечение собственных нужд предприятия</t>
  </si>
  <si>
    <t>Обеспечение комплексной безопасности предприятия и выполнение соглашений по охране труда</t>
  </si>
  <si>
    <t>Строительство предприятия на новой промышленной площадке</t>
  </si>
  <si>
    <t>Ковровский район, МО Клязьменское сельское поселение, территория ООО «Ковровские котлы»</t>
  </si>
  <si>
    <r>
      <rPr>
        <b/>
        <i/>
        <sz val="11"/>
        <color theme="1"/>
        <rFont val="Calibri"/>
        <family val="2"/>
        <charset val="204"/>
        <scheme val="minor"/>
      </rPr>
      <t>ПАО "КМЗ",</t>
    </r>
    <r>
      <rPr>
        <i/>
        <sz val="11"/>
        <color theme="1"/>
        <rFont val="Calibri"/>
        <family val="2"/>
        <charset val="204"/>
        <scheme val="minor"/>
      </rPr>
      <t xml:space="preserve"> ул. Социалистическая, 26 Генеральный директор Роман Евгеньевич Владимиров
(тел. 8(49232)
9-42-01), руководитель группы инвестиций Наталья Александровна Романова
(тел. 8(490232) 9-40-98)
</t>
    </r>
  </si>
  <si>
    <t>Капитальные ремонты ПАО «КМЗ"</t>
  </si>
  <si>
    <r>
      <rPr>
        <b/>
        <sz val="11"/>
        <color theme="1"/>
        <rFont val="Calibri"/>
        <family val="2"/>
        <charset val="204"/>
        <scheme val="minor"/>
      </rPr>
      <t>ООО «Ковровские котлы»</t>
    </r>
    <r>
      <rPr>
        <sz val="11"/>
        <color theme="1"/>
        <rFont val="Calibri"/>
        <family val="2"/>
        <charset val="204"/>
        <scheme val="minor"/>
      </rPr>
      <t>,
г. Ковров, ул. Муромская, д.14, стр. 3
Генеральный директор Кучин Дмитрий Борисович
(тел. 8 (49232) 3-10-36; 4-44-88; 6-16-96)</t>
    </r>
  </si>
  <si>
    <t>Реконструкция и техническое перевооружение сборочно-монтажного производства</t>
  </si>
  <si>
    <t>Минпромторг России 109074 г. Москва, Китайгородский проезд д.7</t>
  </si>
  <si>
    <r>
      <rPr>
        <b/>
        <sz val="11"/>
        <color theme="1"/>
        <rFont val="Calibri"/>
        <family val="2"/>
        <charset val="204"/>
        <scheme val="minor"/>
      </rPr>
      <t>АО «ВНИИ «Сигнал»</t>
    </r>
    <r>
      <rPr>
        <sz val="11"/>
        <color theme="1"/>
        <rFont val="Calibri"/>
        <family val="2"/>
        <charset val="204"/>
        <scheme val="minor"/>
      </rPr>
      <t xml:space="preserve">
601903, г. Ковров, Владимирской обл. ул. Крупской д.57; Технический директор АО «ВНИИ «Сигнал» Лошкарев Андрей Александрович 8(49232)9-02-98</t>
    </r>
  </si>
  <si>
    <t>Перевод транспорта на газомоторное топливо (10 машин)</t>
  </si>
  <si>
    <r>
      <rPr>
        <b/>
        <sz val="11"/>
        <color theme="1"/>
        <rFont val="Calibri"/>
        <family val="2"/>
        <charset val="204"/>
        <scheme val="minor"/>
      </rPr>
      <t>ООО «КондитерЪ»</t>
    </r>
    <r>
      <rPr>
        <sz val="11"/>
        <color theme="1"/>
        <rFont val="Calibri"/>
        <family val="2"/>
        <charset val="204"/>
        <scheme val="minor"/>
      </rPr>
      <t>,
г. Ковров, ул. Клязьменская, д.16; Жовтяк Игорь Семенович,
( тел. 8-919-024-25-45)</t>
    </r>
  </si>
  <si>
    <t>Реконструкция производственных площадей</t>
  </si>
  <si>
    <r>
      <rPr>
        <b/>
        <sz val="11"/>
        <color theme="1"/>
        <rFont val="Calibri"/>
        <family val="2"/>
        <charset val="204"/>
        <scheme val="minor"/>
      </rPr>
      <t>ООО «Вкусное море»</t>
    </r>
    <r>
      <rPr>
        <sz val="11"/>
        <color theme="1"/>
        <rFont val="Calibri"/>
        <family val="2"/>
        <charset val="204"/>
        <scheme val="minor"/>
      </rPr>
      <t>,
г. Ковров, ул. Клязьменская, д.2; Директор Николаев Евгений Владимирович,
(тел. 8(49232) 6-86-36)</t>
    </r>
  </si>
  <si>
    <t>Производство по выпуску препарата
«Бифидумбактерин»</t>
  </si>
  <si>
    <r>
      <rPr>
        <b/>
        <sz val="11"/>
        <color theme="1"/>
        <rFont val="Calibri"/>
        <family val="2"/>
        <charset val="204"/>
        <scheme val="minor"/>
      </rPr>
      <t>ЗАО «Экополис»</t>
    </r>
    <r>
      <rPr>
        <sz val="11"/>
        <color theme="1"/>
        <rFont val="Calibri"/>
        <family val="2"/>
        <charset val="204"/>
        <scheme val="minor"/>
      </rPr>
      <t xml:space="preserve">
601900, Владимирская обл.,г. Ковров, ул. Кузнечная, 143/1; Алин Борис Иннокентьевич – директор.
Роговой Павел Николаевич – заместитель директора +7(49232) 4-88-57</t>
    </r>
  </si>
  <si>
    <t xml:space="preserve">Строительство завода по производству зданий мобильных (инвентарных).
I очередь (сборочный цех, отгрузочная площадка, АБК)
</t>
  </si>
  <si>
    <t>Строительство завода по производству зданий мобильных (инвентарных).
II очередь (производственный цех, технологический цех</t>
  </si>
  <si>
    <t>Ковров, ул. Волго-Донская, д. 46</t>
  </si>
  <si>
    <t>ООО «ПКФ Фактор», Владимирская область, г. Ковров, ул. Социалистическая, д. 7</t>
  </si>
  <si>
    <t>Робототехника, приобретение нового оборудования</t>
  </si>
  <si>
    <r>
      <rPr>
        <b/>
        <sz val="11"/>
        <color theme="1"/>
        <rFont val="Calibri"/>
        <family val="2"/>
        <charset val="204"/>
        <scheme val="minor"/>
      </rPr>
      <t>Филиал ООО «Радомир»</t>
    </r>
    <r>
      <rPr>
        <sz val="11"/>
        <color theme="1"/>
        <rFont val="Calibri"/>
        <family val="2"/>
        <charset val="204"/>
        <scheme val="minor"/>
      </rPr>
      <t>, г. Коврова, ул. Еловая, д. 25; Генеральный директор  - Дружинин В.Н.</t>
    </r>
  </si>
  <si>
    <r>
      <rPr>
        <b/>
        <sz val="11"/>
        <color theme="1"/>
        <rFont val="Calibri"/>
        <family val="2"/>
        <charset val="204"/>
        <scheme val="minor"/>
      </rPr>
      <t>ООО «Радомир»</t>
    </r>
    <r>
      <rPr>
        <sz val="11"/>
        <color theme="1"/>
        <rFont val="Calibri"/>
        <family val="2"/>
        <charset val="204"/>
        <scheme val="minor"/>
      </rPr>
      <t>, 109052, г. Москва, Рязанский проспект, д.2, стр. 2</t>
    </r>
  </si>
  <si>
    <t>ООО «Ковровские котлы»,
г. Ковров, ул. Муромская, д.14, стр. 3</t>
  </si>
  <si>
    <t>ООО «КондитерЪ»,
г. Ковров, ул. Клязьменская, д.16</t>
  </si>
  <si>
    <t>ООО «Вкусное море»,
г. Ковров, ул. Клязьменская, д.2</t>
  </si>
  <si>
    <t>ЗАО «Экополис»
601900, Владимирская обл.,г. Ковров, ул. Кузнечная, 143/1</t>
  </si>
  <si>
    <r>
      <rPr>
        <b/>
        <sz val="11"/>
        <color theme="1"/>
        <rFont val="Calibri"/>
        <family val="2"/>
        <charset val="204"/>
        <scheme val="minor"/>
      </rPr>
      <t>ООО «ПКФ Фактор</t>
    </r>
    <r>
      <rPr>
        <sz val="11"/>
        <color theme="1"/>
        <rFont val="Calibri"/>
        <family val="2"/>
        <charset val="204"/>
        <scheme val="minor"/>
      </rPr>
      <t>», Владимирская область, г. Ковров, ул. Социалистическая, д. 7; Директор – Зорин Антон Станиславович
8(49232) 4-00-93</t>
    </r>
  </si>
  <si>
    <t>Ковровский район</t>
  </si>
  <si>
    <t>Складское здание</t>
  </si>
  <si>
    <t>ООО «Тандем 33»,
г.Ковров, ул.Элеваторная, д.7</t>
  </si>
  <si>
    <r>
      <rPr>
        <b/>
        <sz val="11"/>
        <color theme="1"/>
        <rFont val="Calibri"/>
        <family val="2"/>
        <charset val="204"/>
        <scheme val="minor"/>
      </rPr>
      <t>ООО «Тандем 33»</t>
    </r>
    <r>
      <rPr>
        <sz val="11"/>
        <color theme="1"/>
        <rFont val="Calibri"/>
        <family val="2"/>
        <charset val="204"/>
        <scheme val="minor"/>
      </rPr>
      <t>,
г.Ковров, ул.Элеваторная, д.7; Директор – Вересов А.В., (49232) 2-13-86</t>
    </r>
  </si>
  <si>
    <t>завершен</t>
  </si>
  <si>
    <t xml:space="preserve">АО «Ковровский электромеханический завод», г.Ковров, ул.
Крупской, 55
</t>
  </si>
  <si>
    <t>Разработка и освоение серийного производства конкурентоспособных импортозамещающих 5-ти осевых вертикально¬фрезерных обрабатывающих центров с ЧПУ</t>
  </si>
  <si>
    <t>Создание производства тракторов 2-го тягового класса ANT-4135F и семейства мини-погрузчиков с бортовым поворотом на производственных мощностях АО "КЭМЗ"</t>
  </si>
  <si>
    <t>информация уточняется</t>
  </si>
  <si>
    <t>освоение производства</t>
  </si>
  <si>
    <t>нет</t>
  </si>
  <si>
    <t>Информация уточняется</t>
  </si>
  <si>
    <t>Строительство цеха обезвоживания осадка очистных сооружений на период 2022-2027 годов</t>
  </si>
  <si>
    <t>Администрация г.Коврова 601900, г.Ковров, ул.Краснознаменная, д.6</t>
  </si>
  <si>
    <r>
      <rPr>
        <b/>
        <sz val="11"/>
        <color theme="1"/>
        <rFont val="Calibri"/>
        <family val="2"/>
        <charset val="204"/>
        <scheme val="minor"/>
      </rPr>
      <t>ОАО «Завод им.В. А. Дегтярева»</t>
    </r>
    <r>
      <rPr>
        <sz val="11"/>
        <color theme="1"/>
        <rFont val="Calibri"/>
        <family val="2"/>
        <charset val="204"/>
        <scheme val="minor"/>
      </rPr>
      <t>, 601900 г.Ковров, ул.Труда, стр.4, Генеральный директор – Казазаев А.П. Контактное лицо - начальник ОООС
Кастов Александр Анатольевич, тел/факс
9-16-42; тел. 9-16-57</t>
    </r>
  </si>
  <si>
    <t>СМР</t>
  </si>
  <si>
    <t>Выполнение обязательств концессионного соглашения в отношении систем коммунальной инфраструктуры и иных объектов коммунального хозяйства, в том числе объектов водоснабжения (Постановление администрации г.Коврова от 31.12.2016г. №3917)</t>
  </si>
  <si>
    <t>Администрация г.Коврова 601900, г.Ковров, ул.Краснознаменная, д.7</t>
  </si>
  <si>
    <r>
      <rPr>
        <b/>
        <sz val="11"/>
        <color theme="1"/>
        <rFont val="Calibri"/>
        <family val="2"/>
        <charset val="204"/>
        <scheme val="minor"/>
      </rPr>
      <t>ОАО «Завод им.В. А. Дегтярева»</t>
    </r>
    <r>
      <rPr>
        <sz val="11"/>
        <color theme="1"/>
        <rFont val="Calibri"/>
        <family val="2"/>
        <charset val="204"/>
        <scheme val="minor"/>
      </rPr>
      <t>, 601900 г.Ковров, ул.Труда, стр.4, Генеральный директор – Казазаев А.П. Контактное лицо - начальник ОООС
Кастов Александр Анатольевич, тел/факс
9-16-42; тел. 9-16-58</t>
    </r>
    <r>
      <rPr>
        <sz val="11"/>
        <color theme="1"/>
        <rFont val="Calibri"/>
        <family val="2"/>
        <charset val="204"/>
        <scheme val="minor"/>
      </rPr>
      <t/>
    </r>
  </si>
  <si>
    <t>Выполнение обязательств концессионного соглашения в отношении систем коммунальной инфраструктуры и иных объектов коммунального хозяйства, в том числе объектов водоотведения (Постановление администрации г.Коврова от 27.12.2016г. №3847)</t>
  </si>
  <si>
    <t>Администрация г.Коврова 601900, г.Ковров, ул.Краснознаменная, д.8</t>
  </si>
  <si>
    <r>
      <rPr>
        <b/>
        <sz val="11"/>
        <color theme="1"/>
        <rFont val="Calibri"/>
        <family val="2"/>
        <charset val="204"/>
        <scheme val="minor"/>
      </rPr>
      <t>ОАО «Завод им.В. А. Дегтярева»</t>
    </r>
    <r>
      <rPr>
        <sz val="11"/>
        <color theme="1"/>
        <rFont val="Calibri"/>
        <family val="2"/>
        <charset val="204"/>
        <scheme val="minor"/>
      </rPr>
      <t>, 601900 г.Ковров, ул.Труда, стр.4, Генеральный директор – Казазаев А.П. Контактное лицо - начальник ОООС
Кастов Александр Анатольевич, тел/факс
9-16-42; тел. 9-16-59</t>
    </r>
    <r>
      <rPr>
        <sz val="11"/>
        <color theme="1"/>
        <rFont val="Calibri"/>
        <family val="2"/>
        <charset val="204"/>
        <scheme val="minor"/>
      </rPr>
      <t/>
    </r>
  </si>
  <si>
    <t>разработка ПСД, СМР</t>
  </si>
  <si>
    <t>28.99.9</t>
  </si>
  <si>
    <t>25.21</t>
  </si>
  <si>
    <t xml:space="preserve">72.19; 25.40 </t>
  </si>
  <si>
    <t>10.71</t>
  </si>
  <si>
    <t>Оборонная промышленность</t>
  </si>
  <si>
    <t>Пищевая промышленность</t>
  </si>
  <si>
    <t>10.1; 10.20</t>
  </si>
  <si>
    <t>21.20.1</t>
  </si>
  <si>
    <t>Медицинская промышленность</t>
  </si>
  <si>
    <t>25.11</t>
  </si>
  <si>
    <t>Металлообработка</t>
  </si>
  <si>
    <t>22.23</t>
  </si>
  <si>
    <t>16.10.3</t>
  </si>
  <si>
    <t>Обрабатывающие производства</t>
  </si>
  <si>
    <t>деревообрабатывающая промышленность</t>
  </si>
  <si>
    <t>25.11; 25.4</t>
  </si>
  <si>
    <t>37.00.</t>
  </si>
  <si>
    <t>36.00.</t>
  </si>
  <si>
    <t>производство коммунальных услуг</t>
  </si>
  <si>
    <t>ИТОГО</t>
  </si>
  <si>
    <t>разработка ПСД</t>
  </si>
  <si>
    <t>производство металических конструкций и изделий</t>
  </si>
  <si>
    <t>производство машин и оборудования</t>
  </si>
  <si>
    <t>Энергосбережение и повышение энергоэффективности</t>
  </si>
  <si>
    <t>Выкуп ж/д инфраструктуры</t>
  </si>
  <si>
    <t>Модернизация производства для серийного изготовления ГЦ-10</t>
  </si>
  <si>
    <t>ПП1867</t>
  </si>
  <si>
    <t>перечень определен "Соглашением…" с Минпромторг РФ от 30.03.2023г. №23412.4462572.16.002(ДСП)</t>
  </si>
  <si>
    <t>ПП РФ №145 от 10.02.2018г., ПП РФ №1432 от 27.12.2012г.</t>
  </si>
  <si>
    <t>покупка и монтаж оборудования, НИОКР</t>
  </si>
  <si>
    <t>да (изменение инвестиций с учетом проведенного анализа)</t>
  </si>
  <si>
    <t>МТЗ, Беларусь</t>
  </si>
  <si>
    <t>Разработка и изготовление гидроаппаратуры АО "КЭМЗ" для техники Концерна "Тракторные заводы"</t>
  </si>
  <si>
    <t>ООО "Торговый дом "Транспортное машиностроение", Чувашская республика, г.о.Чебоксары, проспект Мира, д.1, к.5, этаж 4, офис 414</t>
  </si>
  <si>
    <t>начало реализации проекта</t>
  </si>
  <si>
    <t>Создание ряда силовых электрических компонентов для минипогрузчика с бортовым поворотом и другой коммунальной техники для инфраструктурных проектов</t>
  </si>
  <si>
    <t>производственный процесс</t>
  </si>
  <si>
    <r>
      <rPr>
        <b/>
        <sz val="11"/>
        <color theme="1"/>
        <rFont val="Calibri"/>
        <family val="2"/>
        <charset val="204"/>
        <scheme val="minor"/>
      </rPr>
      <t>АО «Ковровский электромеханический завод»,</t>
    </r>
    <r>
      <rPr>
        <sz val="11"/>
        <color theme="1"/>
        <rFont val="Calibri"/>
        <family val="2"/>
        <charset val="204"/>
        <scheme val="minor"/>
      </rPr>
      <t xml:space="preserve"> г.Ковров, ул.Крупской, 55; Генеральный директор управляющей организации АО «КЭМЗ» Пименов В.А.
тел. 8(49232) 9-34-45, Руководитель проекта - директор по производству дорожно-строительной и сельскохозяйственной технике - Фудиман К.Я. тел.8(49232) 9-78-88</t>
    </r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</si>
</sst>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\ _₽_-;\-* #,##0.0\ _₽_-;_-* &quot;-&quot;??\ _₽_-;_-@_-"/>
    <numFmt numFmtId="167" formatCode="_-* #,##0\ _₽_-;\-* #,##0\ _₽_-;_-* &quot;-&quot;??\ _₽_-;_-@_-"/>
    <numFmt numFmtId="168" formatCode="_-* #,##0.0\ _₽_-;\-* #,##0.0\ _₽_-;_-* &quot;-&quot;\ _₽_-;_-@_-"/>
    <numFmt numFmtId="169" formatCode="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0" fillId="0" borderId="0" xfId="0" applyFill="1"/>
    <xf numFmtId="0" fontId="3" fillId="3" borderId="1" xfId="0" applyFont="1" applyFill="1" applyBorder="1"/>
    <xf numFmtId="168" fontId="6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8" xfId="0" applyBorder="1"/>
    <xf numFmtId="0" fontId="0" fillId="0" borderId="8" xfId="0" applyBorder="1" applyAlignment="1">
      <alignment wrapText="1"/>
    </xf>
    <xf numFmtId="168" fontId="6" fillId="3" borderId="8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1" xfId="0" applyFill="1" applyBorder="1" applyAlignment="1">
      <alignment wrapText="1"/>
    </xf>
    <xf numFmtId="169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9" fontId="0" fillId="0" borderId="8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17" fontId="0" fillId="0" borderId="1" xfId="0" applyNumberFormat="1" applyBorder="1" applyAlignment="1">
      <alignment vertical="center" wrapText="1"/>
    </xf>
    <xf numFmtId="168" fontId="6" fillId="3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 wrapText="1"/>
    </xf>
    <xf numFmtId="0" fontId="4" fillId="0" borderId="3" xfId="1" applyNumberFormat="1" applyFont="1" applyBorder="1" applyAlignment="1">
      <alignment vertical="center"/>
    </xf>
    <xf numFmtId="169" fontId="4" fillId="0" borderId="2" xfId="1" applyNumberFormat="1" applyFont="1" applyBorder="1" applyAlignment="1">
      <alignment vertical="center"/>
    </xf>
    <xf numFmtId="169" fontId="4" fillId="0" borderId="1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0" fontId="0" fillId="0" borderId="3" xfId="1" applyNumberFormat="1" applyFont="1" applyBorder="1" applyAlignment="1">
      <alignment vertical="center"/>
    </xf>
    <xf numFmtId="0" fontId="0" fillId="0" borderId="1" xfId="1" applyNumberFormat="1" applyFont="1" applyBorder="1" applyAlignment="1">
      <alignment vertical="center"/>
    </xf>
    <xf numFmtId="169" fontId="0" fillId="0" borderId="1" xfId="1" applyNumberFormat="1" applyFont="1" applyBorder="1" applyAlignment="1">
      <alignment vertical="center"/>
    </xf>
    <xf numFmtId="169" fontId="0" fillId="0" borderId="2" xfId="0" applyNumberForma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0" fillId="0" borderId="2" xfId="0" applyNumberFormat="1" applyBorder="1" applyAlignment="1">
      <alignment vertical="center" wrapText="1"/>
    </xf>
    <xf numFmtId="169" fontId="0" fillId="0" borderId="3" xfId="0" applyNumberFormat="1" applyBorder="1" applyAlignment="1">
      <alignment vertical="center" wrapText="1"/>
    </xf>
    <xf numFmtId="169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1" xfId="0" applyFont="1" applyBorder="1" applyAlignment="1">
      <alignment wrapText="1"/>
    </xf>
    <xf numFmtId="168" fontId="11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169" fontId="0" fillId="0" borderId="7" xfId="0" applyNumberFormat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tabSelected="1" topLeftCell="A13" zoomScale="80" zoomScaleNormal="80" workbookViewId="0">
      <selection activeCell="L25" sqref="L25"/>
    </sheetView>
  </sheetViews>
  <sheetFormatPr defaultRowHeight="15"/>
  <cols>
    <col min="1" max="1" width="3.5703125" customWidth="1"/>
    <col min="2" max="2" width="19.85546875" customWidth="1"/>
    <col min="3" max="3" width="12.42578125" customWidth="1"/>
    <col min="4" max="4" width="10.140625" customWidth="1"/>
    <col min="5" max="6" width="15" customWidth="1"/>
    <col min="7" max="7" width="27.42578125" customWidth="1"/>
    <col min="8" max="8" width="18.28515625" customWidth="1"/>
    <col min="9" max="9" width="7" customWidth="1"/>
    <col min="10" max="10" width="7.28515625" customWidth="1"/>
    <col min="11" max="11" width="6.85546875" customWidth="1"/>
    <col min="12" max="12" width="6.42578125" customWidth="1"/>
    <col min="13" max="13" width="7.140625" customWidth="1"/>
    <col min="14" max="14" width="7.28515625" customWidth="1"/>
    <col min="15" max="15" width="7.140625" customWidth="1"/>
    <col min="16" max="16" width="6.42578125" customWidth="1"/>
    <col min="17" max="18" width="5.85546875" customWidth="1"/>
    <col min="19" max="19" width="9.7109375" customWidth="1"/>
    <col min="20" max="20" width="6.28515625" customWidth="1"/>
    <col min="21" max="21" width="8.140625" customWidth="1"/>
    <col min="22" max="23" width="6.42578125" customWidth="1"/>
    <col min="24" max="24" width="7" customWidth="1"/>
    <col min="25" max="25" width="7.42578125" customWidth="1"/>
    <col min="26" max="26" width="7.28515625" customWidth="1"/>
    <col min="27" max="28" width="6.140625" customWidth="1"/>
    <col min="29" max="29" width="9.7109375" customWidth="1"/>
    <col min="30" max="38" width="6" customWidth="1"/>
    <col min="39" max="39" width="6.85546875" customWidth="1"/>
    <col min="40" max="49" width="6" customWidth="1"/>
    <col min="50" max="50" width="13.42578125" customWidth="1"/>
    <col min="51" max="51" width="13.85546875" customWidth="1"/>
    <col min="52" max="52" width="12.7109375" customWidth="1"/>
    <col min="53" max="53" width="17.28515625" customWidth="1"/>
    <col min="54" max="54" width="17.42578125" style="15" customWidth="1"/>
    <col min="55" max="55" width="15.140625" customWidth="1"/>
    <col min="56" max="56" width="16.28515625" customWidth="1"/>
  </cols>
  <sheetData>
    <row r="1" spans="1:56" ht="18.75">
      <c r="H1" s="14" t="s">
        <v>21</v>
      </c>
    </row>
    <row r="3" spans="1:56" s="2" customFormat="1" ht="94.5" customHeight="1">
      <c r="A3" s="137" t="s">
        <v>2</v>
      </c>
      <c r="B3" s="134" t="s">
        <v>0</v>
      </c>
      <c r="C3" s="134" t="s">
        <v>17</v>
      </c>
      <c r="D3" s="134" t="s">
        <v>18</v>
      </c>
      <c r="E3" s="134" t="s">
        <v>1</v>
      </c>
      <c r="F3" s="134" t="s">
        <v>10</v>
      </c>
      <c r="G3" s="134" t="s">
        <v>9</v>
      </c>
      <c r="H3" s="138" t="s">
        <v>14</v>
      </c>
      <c r="I3" s="137" t="s">
        <v>5</v>
      </c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26" t="s">
        <v>13</v>
      </c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8"/>
      <c r="AX3" s="144" t="s">
        <v>12</v>
      </c>
      <c r="AY3" s="145"/>
      <c r="AZ3" s="145"/>
      <c r="BA3" s="134" t="s">
        <v>19</v>
      </c>
      <c r="BB3" s="120" t="s">
        <v>11</v>
      </c>
      <c r="BC3" s="120" t="s">
        <v>20</v>
      </c>
      <c r="BD3" s="123" t="s">
        <v>16</v>
      </c>
    </row>
    <row r="4" spans="1:56" s="1" customFormat="1" ht="50.25" customHeight="1">
      <c r="A4" s="137"/>
      <c r="B4" s="135"/>
      <c r="C4" s="135"/>
      <c r="D4" s="135"/>
      <c r="E4" s="135"/>
      <c r="F4" s="135"/>
      <c r="G4" s="135"/>
      <c r="H4" s="139"/>
      <c r="I4" s="143" t="s">
        <v>3</v>
      </c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18" t="s">
        <v>4</v>
      </c>
      <c r="U4" s="118"/>
      <c r="V4" s="118"/>
      <c r="W4" s="118"/>
      <c r="X4" s="118"/>
      <c r="Y4" s="118"/>
      <c r="Z4" s="118"/>
      <c r="AA4" s="118"/>
      <c r="AB4" s="118"/>
      <c r="AC4" s="118"/>
      <c r="AD4" s="129" t="s">
        <v>3</v>
      </c>
      <c r="AE4" s="130"/>
      <c r="AF4" s="130"/>
      <c r="AG4" s="130"/>
      <c r="AH4" s="130"/>
      <c r="AI4" s="130"/>
      <c r="AJ4" s="130"/>
      <c r="AK4" s="130"/>
      <c r="AL4" s="130"/>
      <c r="AM4" s="131"/>
      <c r="AN4" s="118" t="s">
        <v>4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41" t="s">
        <v>7</v>
      </c>
      <c r="AY4" s="110" t="s">
        <v>6</v>
      </c>
      <c r="AZ4" s="132" t="s">
        <v>8</v>
      </c>
      <c r="BA4" s="135"/>
      <c r="BB4" s="121"/>
      <c r="BC4" s="121"/>
      <c r="BD4" s="124"/>
    </row>
    <row r="5" spans="1:56" s="4" customFormat="1" ht="42" customHeight="1">
      <c r="A5" s="137"/>
      <c r="B5" s="136"/>
      <c r="C5" s="136"/>
      <c r="D5" s="136"/>
      <c r="E5" s="136"/>
      <c r="F5" s="136"/>
      <c r="G5" s="136"/>
      <c r="H5" s="140"/>
      <c r="I5" s="5">
        <v>2018</v>
      </c>
      <c r="J5" s="3">
        <v>2019</v>
      </c>
      <c r="K5" s="3">
        <v>2020</v>
      </c>
      <c r="L5" s="3">
        <v>2021</v>
      </c>
      <c r="M5" s="3">
        <v>2022</v>
      </c>
      <c r="N5" s="3">
        <v>2023</v>
      </c>
      <c r="O5" s="3">
        <v>2024</v>
      </c>
      <c r="P5" s="3">
        <v>2025</v>
      </c>
      <c r="Q5" s="5">
        <v>2026</v>
      </c>
      <c r="R5" s="5">
        <v>2027</v>
      </c>
      <c r="S5" s="16" t="s">
        <v>15</v>
      </c>
      <c r="T5" s="5">
        <v>2018</v>
      </c>
      <c r="U5" s="3">
        <v>2019</v>
      </c>
      <c r="V5" s="3">
        <v>2020</v>
      </c>
      <c r="W5" s="3">
        <v>2021</v>
      </c>
      <c r="X5" s="3">
        <v>2022</v>
      </c>
      <c r="Y5" s="3">
        <v>2023</v>
      </c>
      <c r="Z5" s="3">
        <v>2024</v>
      </c>
      <c r="AA5" s="3">
        <v>2025</v>
      </c>
      <c r="AB5" s="5">
        <v>2026</v>
      </c>
      <c r="AC5" s="16" t="s">
        <v>15</v>
      </c>
      <c r="AD5" s="5">
        <v>2018</v>
      </c>
      <c r="AE5" s="3">
        <v>2019</v>
      </c>
      <c r="AF5" s="3">
        <v>2020</v>
      </c>
      <c r="AG5" s="3">
        <v>2021</v>
      </c>
      <c r="AH5" s="3">
        <v>2022</v>
      </c>
      <c r="AI5" s="3">
        <v>2023</v>
      </c>
      <c r="AJ5" s="3">
        <v>2024</v>
      </c>
      <c r="AK5" s="3">
        <v>2025</v>
      </c>
      <c r="AL5" s="5">
        <v>2026</v>
      </c>
      <c r="AM5" s="16" t="s">
        <v>15</v>
      </c>
      <c r="AN5" s="5">
        <v>2018</v>
      </c>
      <c r="AO5" s="3">
        <v>2019</v>
      </c>
      <c r="AP5" s="3">
        <v>2020</v>
      </c>
      <c r="AQ5" s="3">
        <v>2021</v>
      </c>
      <c r="AR5" s="3">
        <v>2022</v>
      </c>
      <c r="AS5" s="3">
        <v>2023</v>
      </c>
      <c r="AT5" s="3">
        <v>2024</v>
      </c>
      <c r="AU5" s="3">
        <v>2025</v>
      </c>
      <c r="AV5" s="5">
        <v>2026</v>
      </c>
      <c r="AW5" s="16" t="s">
        <v>15</v>
      </c>
      <c r="AX5" s="142"/>
      <c r="AY5" s="112"/>
      <c r="AZ5" s="133"/>
      <c r="BA5" s="136"/>
      <c r="BB5" s="122"/>
      <c r="BC5" s="122"/>
      <c r="BD5" s="125"/>
    </row>
    <row r="6" spans="1:56" s="13" customFormat="1" ht="9">
      <c r="A6" s="12">
        <v>1</v>
      </c>
      <c r="B6" s="12">
        <f>A6+1</f>
        <v>2</v>
      </c>
      <c r="C6" s="12">
        <f t="shared" ref="C6:BD6" si="0">B6+1</f>
        <v>3</v>
      </c>
      <c r="D6" s="12">
        <f t="shared" si="0"/>
        <v>4</v>
      </c>
      <c r="E6" s="12">
        <f t="shared" si="0"/>
        <v>5</v>
      </c>
      <c r="F6" s="12">
        <f t="shared" si="0"/>
        <v>6</v>
      </c>
      <c r="G6" s="12">
        <f t="shared" si="0"/>
        <v>7</v>
      </c>
      <c r="H6" s="12">
        <f t="shared" si="0"/>
        <v>8</v>
      </c>
      <c r="I6" s="12">
        <f t="shared" si="0"/>
        <v>9</v>
      </c>
      <c r="J6" s="12">
        <f t="shared" si="0"/>
        <v>10</v>
      </c>
      <c r="K6" s="12">
        <f t="shared" si="0"/>
        <v>11</v>
      </c>
      <c r="L6" s="12">
        <f t="shared" si="0"/>
        <v>12</v>
      </c>
      <c r="M6" s="12">
        <f t="shared" si="0"/>
        <v>13</v>
      </c>
      <c r="N6" s="12">
        <f t="shared" si="0"/>
        <v>14</v>
      </c>
      <c r="O6" s="12">
        <f t="shared" si="0"/>
        <v>15</v>
      </c>
      <c r="P6" s="12">
        <f t="shared" si="0"/>
        <v>16</v>
      </c>
      <c r="Q6" s="12">
        <f>P6+1</f>
        <v>17</v>
      </c>
      <c r="R6" s="12"/>
      <c r="S6" s="12">
        <f>Q6+1</f>
        <v>18</v>
      </c>
      <c r="T6" s="12">
        <f t="shared" si="0"/>
        <v>19</v>
      </c>
      <c r="U6" s="12">
        <f t="shared" si="0"/>
        <v>20</v>
      </c>
      <c r="V6" s="12">
        <f t="shared" si="0"/>
        <v>21</v>
      </c>
      <c r="W6" s="12">
        <f t="shared" si="0"/>
        <v>22</v>
      </c>
      <c r="X6" s="12">
        <f t="shared" si="0"/>
        <v>23</v>
      </c>
      <c r="Y6" s="12">
        <f t="shared" si="0"/>
        <v>24</v>
      </c>
      <c r="Z6" s="12">
        <f t="shared" si="0"/>
        <v>25</v>
      </c>
      <c r="AA6" s="12">
        <f t="shared" si="0"/>
        <v>26</v>
      </c>
      <c r="AB6" s="12">
        <f t="shared" si="0"/>
        <v>27</v>
      </c>
      <c r="AC6" s="12">
        <f t="shared" si="0"/>
        <v>28</v>
      </c>
      <c r="AD6" s="12">
        <f t="shared" si="0"/>
        <v>29</v>
      </c>
      <c r="AE6" s="12">
        <f t="shared" si="0"/>
        <v>30</v>
      </c>
      <c r="AF6" s="12">
        <f t="shared" si="0"/>
        <v>31</v>
      </c>
      <c r="AG6" s="12">
        <f t="shared" si="0"/>
        <v>32</v>
      </c>
      <c r="AH6" s="12">
        <f t="shared" si="0"/>
        <v>33</v>
      </c>
      <c r="AI6" s="12">
        <f t="shared" si="0"/>
        <v>34</v>
      </c>
      <c r="AJ6" s="12">
        <f t="shared" si="0"/>
        <v>35</v>
      </c>
      <c r="AK6" s="12">
        <f t="shared" si="0"/>
        <v>36</v>
      </c>
      <c r="AL6" s="12">
        <f t="shared" si="0"/>
        <v>37</v>
      </c>
      <c r="AM6" s="12">
        <f t="shared" si="0"/>
        <v>38</v>
      </c>
      <c r="AN6" s="12">
        <f t="shared" si="0"/>
        <v>39</v>
      </c>
      <c r="AO6" s="12">
        <f t="shared" si="0"/>
        <v>40</v>
      </c>
      <c r="AP6" s="12">
        <f t="shared" si="0"/>
        <v>41</v>
      </c>
      <c r="AQ6" s="12">
        <f t="shared" si="0"/>
        <v>42</v>
      </c>
      <c r="AR6" s="12">
        <f t="shared" si="0"/>
        <v>43</v>
      </c>
      <c r="AS6" s="12">
        <f t="shared" si="0"/>
        <v>44</v>
      </c>
      <c r="AT6" s="12">
        <f t="shared" si="0"/>
        <v>45</v>
      </c>
      <c r="AU6" s="12">
        <f t="shared" si="0"/>
        <v>46</v>
      </c>
      <c r="AV6" s="12">
        <f t="shared" si="0"/>
        <v>47</v>
      </c>
      <c r="AW6" s="12">
        <f t="shared" si="0"/>
        <v>48</v>
      </c>
      <c r="AX6" s="12">
        <f t="shared" si="0"/>
        <v>49</v>
      </c>
      <c r="AY6" s="12">
        <f t="shared" si="0"/>
        <v>50</v>
      </c>
      <c r="AZ6" s="12">
        <f t="shared" si="0"/>
        <v>51</v>
      </c>
      <c r="BA6" s="12">
        <f t="shared" si="0"/>
        <v>52</v>
      </c>
      <c r="BB6" s="12">
        <f t="shared" si="0"/>
        <v>53</v>
      </c>
      <c r="BC6" s="12">
        <f t="shared" si="0"/>
        <v>54</v>
      </c>
      <c r="BD6" s="12">
        <f t="shared" si="0"/>
        <v>55</v>
      </c>
    </row>
    <row r="7" spans="1:56" ht="79.5" customHeight="1">
      <c r="A7" s="119">
        <v>1</v>
      </c>
      <c r="B7" s="27" t="s">
        <v>27</v>
      </c>
      <c r="C7" s="110" t="s">
        <v>102</v>
      </c>
      <c r="D7" s="110" t="s">
        <v>80</v>
      </c>
      <c r="E7" s="115" t="s">
        <v>22</v>
      </c>
      <c r="F7" s="115" t="s">
        <v>26</v>
      </c>
      <c r="G7" s="146" t="s">
        <v>33</v>
      </c>
      <c r="H7" s="23"/>
      <c r="I7" s="85"/>
      <c r="J7" s="85"/>
      <c r="K7" s="85"/>
      <c r="L7" s="85"/>
      <c r="M7" s="85">
        <v>72.3</v>
      </c>
      <c r="N7" s="85">
        <v>103.57</v>
      </c>
      <c r="O7" s="85">
        <v>49.2</v>
      </c>
      <c r="P7" s="85"/>
      <c r="Q7" s="85"/>
      <c r="R7" s="92"/>
      <c r="S7" s="17">
        <f t="shared" ref="S7:S10" si="1">SUM(I7:Q7)</f>
        <v>225.07</v>
      </c>
      <c r="T7" s="85"/>
      <c r="U7" s="85"/>
      <c r="V7" s="85"/>
      <c r="W7" s="85"/>
      <c r="X7" s="85">
        <v>72.3</v>
      </c>
      <c r="Y7" s="85">
        <v>103.73</v>
      </c>
      <c r="Z7" s="85"/>
      <c r="AA7" s="85"/>
      <c r="AB7" s="85"/>
      <c r="AC7" s="18">
        <f t="shared" ref="AC7:AC10" si="2">SUM(T7:AB7)</f>
        <v>176.03</v>
      </c>
      <c r="AD7" s="85" t="s">
        <v>24</v>
      </c>
      <c r="AE7" s="85" t="s">
        <v>24</v>
      </c>
      <c r="AF7" s="85" t="s">
        <v>24</v>
      </c>
      <c r="AG7" s="85" t="s">
        <v>24</v>
      </c>
      <c r="AH7" s="85" t="s">
        <v>24</v>
      </c>
      <c r="AI7" s="85" t="s">
        <v>24</v>
      </c>
      <c r="AJ7" s="85" t="s">
        <v>24</v>
      </c>
      <c r="AK7" s="85" t="s">
        <v>24</v>
      </c>
      <c r="AL7" s="85" t="s">
        <v>24</v>
      </c>
      <c r="AM7" s="36">
        <f>SUM(AD7:AL7)</f>
        <v>0</v>
      </c>
      <c r="AN7" s="85" t="s">
        <v>24</v>
      </c>
      <c r="AO7" s="85" t="s">
        <v>24</v>
      </c>
      <c r="AP7" s="85" t="s">
        <v>24</v>
      </c>
      <c r="AQ7" s="85" t="s">
        <v>24</v>
      </c>
      <c r="AR7" s="85" t="s">
        <v>24</v>
      </c>
      <c r="AS7" s="85" t="s">
        <v>24</v>
      </c>
      <c r="AT7" s="85" t="s">
        <v>24</v>
      </c>
      <c r="AU7" s="85" t="s">
        <v>24</v>
      </c>
      <c r="AV7" s="85" t="s">
        <v>24</v>
      </c>
      <c r="AW7" s="36">
        <f>SUM(AN7:AV7)</f>
        <v>0</v>
      </c>
      <c r="AX7" s="85">
        <v>2007</v>
      </c>
      <c r="AY7" s="85"/>
      <c r="AZ7" s="85">
        <v>2030</v>
      </c>
      <c r="BA7" s="110" t="s">
        <v>116</v>
      </c>
      <c r="BB7" s="85"/>
      <c r="BC7" s="110" t="s">
        <v>68</v>
      </c>
      <c r="BD7" s="110" t="s">
        <v>68</v>
      </c>
    </row>
    <row r="8" spans="1:56" ht="123" customHeight="1">
      <c r="A8" s="119"/>
      <c r="B8" s="27" t="s">
        <v>28</v>
      </c>
      <c r="C8" s="111"/>
      <c r="D8" s="111"/>
      <c r="E8" s="116"/>
      <c r="F8" s="116"/>
      <c r="G8" s="147"/>
      <c r="H8" s="23"/>
      <c r="I8" s="85"/>
      <c r="J8" s="85"/>
      <c r="K8" s="85"/>
      <c r="L8" s="85"/>
      <c r="M8" s="85">
        <v>12.1</v>
      </c>
      <c r="N8" s="85">
        <v>61.29</v>
      </c>
      <c r="O8" s="85">
        <v>2.15</v>
      </c>
      <c r="P8" s="85"/>
      <c r="Q8" s="85"/>
      <c r="R8" s="92"/>
      <c r="S8" s="17">
        <f t="shared" si="1"/>
        <v>75.540000000000006</v>
      </c>
      <c r="T8" s="85"/>
      <c r="U8" s="85"/>
      <c r="V8" s="85"/>
      <c r="W8" s="85"/>
      <c r="X8" s="85"/>
      <c r="Y8" s="85">
        <v>34.35</v>
      </c>
      <c r="Z8" s="85"/>
      <c r="AA8" s="85"/>
      <c r="AB8" s="85"/>
      <c r="AC8" s="18">
        <f t="shared" si="2"/>
        <v>34.35</v>
      </c>
      <c r="AD8" s="85" t="s">
        <v>24</v>
      </c>
      <c r="AE8" s="85" t="s">
        <v>24</v>
      </c>
      <c r="AF8" s="85" t="s">
        <v>24</v>
      </c>
      <c r="AG8" s="85" t="s">
        <v>24</v>
      </c>
      <c r="AH8" s="85" t="s">
        <v>24</v>
      </c>
      <c r="AI8" s="85" t="s">
        <v>24</v>
      </c>
      <c r="AJ8" s="85" t="s">
        <v>24</v>
      </c>
      <c r="AK8" s="85" t="s">
        <v>24</v>
      </c>
      <c r="AL8" s="85" t="s">
        <v>24</v>
      </c>
      <c r="AM8" s="36">
        <f t="shared" ref="AM8:AM16" si="3">SUM(AD8:AL8)</f>
        <v>0</v>
      </c>
      <c r="AN8" s="85" t="s">
        <v>24</v>
      </c>
      <c r="AO8" s="85" t="s">
        <v>24</v>
      </c>
      <c r="AP8" s="85" t="s">
        <v>24</v>
      </c>
      <c r="AQ8" s="85" t="s">
        <v>24</v>
      </c>
      <c r="AR8" s="85" t="s">
        <v>24</v>
      </c>
      <c r="AS8" s="85" t="s">
        <v>24</v>
      </c>
      <c r="AT8" s="85" t="s">
        <v>24</v>
      </c>
      <c r="AU8" s="85" t="s">
        <v>24</v>
      </c>
      <c r="AV8" s="85" t="s">
        <v>24</v>
      </c>
      <c r="AW8" s="36">
        <f t="shared" ref="AW8:AW16" si="4">SUM(AN8:AV8)</f>
        <v>0</v>
      </c>
      <c r="AX8" s="85">
        <v>2008</v>
      </c>
      <c r="AY8" s="85"/>
      <c r="AZ8" s="85">
        <v>2030</v>
      </c>
      <c r="BA8" s="111"/>
      <c r="BB8" s="85"/>
      <c r="BC8" s="111"/>
      <c r="BD8" s="111"/>
    </row>
    <row r="9" spans="1:56" ht="45">
      <c r="A9" s="119"/>
      <c r="B9" s="26" t="s">
        <v>29</v>
      </c>
      <c r="C9" s="111"/>
      <c r="D9" s="111"/>
      <c r="E9" s="116"/>
      <c r="F9" s="116"/>
      <c r="G9" s="147"/>
      <c r="H9" s="23"/>
      <c r="I9" s="85"/>
      <c r="J9" s="85"/>
      <c r="K9" s="85"/>
      <c r="L9" s="85"/>
      <c r="M9" s="85">
        <v>8.59</v>
      </c>
      <c r="N9" s="85">
        <v>8.77</v>
      </c>
      <c r="O9" s="85">
        <v>5.57</v>
      </c>
      <c r="P9" s="85"/>
      <c r="Q9" s="85"/>
      <c r="R9" s="92"/>
      <c r="S9" s="17">
        <f t="shared" si="1"/>
        <v>22.93</v>
      </c>
      <c r="T9" s="85"/>
      <c r="U9" s="85"/>
      <c r="V9" s="85"/>
      <c r="W9" s="85"/>
      <c r="X9" s="85">
        <v>8.59</v>
      </c>
      <c r="Y9" s="85">
        <v>8.35</v>
      </c>
      <c r="Z9" s="85"/>
      <c r="AA9" s="85"/>
      <c r="AB9" s="85"/>
      <c r="AC9" s="18">
        <f t="shared" si="2"/>
        <v>16.939999999999998</v>
      </c>
      <c r="AD9" s="85" t="s">
        <v>24</v>
      </c>
      <c r="AE9" s="85" t="s">
        <v>24</v>
      </c>
      <c r="AF9" s="85" t="s">
        <v>24</v>
      </c>
      <c r="AG9" s="85" t="s">
        <v>24</v>
      </c>
      <c r="AH9" s="85" t="s">
        <v>24</v>
      </c>
      <c r="AI9" s="85" t="s">
        <v>24</v>
      </c>
      <c r="AJ9" s="85" t="s">
        <v>24</v>
      </c>
      <c r="AK9" s="85" t="s">
        <v>24</v>
      </c>
      <c r="AL9" s="85" t="s">
        <v>24</v>
      </c>
      <c r="AM9" s="36">
        <f t="shared" si="3"/>
        <v>0</v>
      </c>
      <c r="AN9" s="85" t="s">
        <v>24</v>
      </c>
      <c r="AO9" s="85" t="s">
        <v>24</v>
      </c>
      <c r="AP9" s="85" t="s">
        <v>24</v>
      </c>
      <c r="AQ9" s="85" t="s">
        <v>24</v>
      </c>
      <c r="AR9" s="85" t="s">
        <v>24</v>
      </c>
      <c r="AS9" s="85" t="s">
        <v>24</v>
      </c>
      <c r="AT9" s="85" t="s">
        <v>24</v>
      </c>
      <c r="AU9" s="85" t="s">
        <v>24</v>
      </c>
      <c r="AV9" s="85" t="s">
        <v>24</v>
      </c>
      <c r="AW9" s="36">
        <f t="shared" si="4"/>
        <v>0</v>
      </c>
      <c r="AX9" s="85">
        <v>2007</v>
      </c>
      <c r="AY9" s="85"/>
      <c r="AZ9" s="85">
        <v>2030</v>
      </c>
      <c r="BA9" s="111"/>
      <c r="BB9" s="85"/>
      <c r="BC9" s="111"/>
      <c r="BD9" s="111"/>
    </row>
    <row r="10" spans="1:56" ht="105">
      <c r="A10" s="119"/>
      <c r="B10" s="26" t="s">
        <v>30</v>
      </c>
      <c r="C10" s="111"/>
      <c r="D10" s="111"/>
      <c r="E10" s="116"/>
      <c r="F10" s="116"/>
      <c r="G10" s="147"/>
      <c r="H10" s="23"/>
      <c r="I10" s="85"/>
      <c r="J10" s="85"/>
      <c r="K10" s="85"/>
      <c r="L10" s="85"/>
      <c r="M10" s="85">
        <v>8.83</v>
      </c>
      <c r="N10" s="85">
        <v>13.18</v>
      </c>
      <c r="O10" s="85">
        <v>2.23</v>
      </c>
      <c r="P10" s="85"/>
      <c r="Q10" s="85"/>
      <c r="R10" s="92"/>
      <c r="S10" s="17">
        <f t="shared" si="1"/>
        <v>24.24</v>
      </c>
      <c r="T10" s="85"/>
      <c r="U10" s="85"/>
      <c r="V10" s="85"/>
      <c r="W10" s="85"/>
      <c r="X10" s="85">
        <v>8.83</v>
      </c>
      <c r="Y10" s="85">
        <v>9.9700000000000006</v>
      </c>
      <c r="Z10" s="85"/>
      <c r="AA10" s="85"/>
      <c r="AB10" s="85"/>
      <c r="AC10" s="18">
        <f t="shared" si="2"/>
        <v>18.8</v>
      </c>
      <c r="AD10" s="85" t="s">
        <v>24</v>
      </c>
      <c r="AE10" s="85" t="s">
        <v>24</v>
      </c>
      <c r="AF10" s="85" t="s">
        <v>24</v>
      </c>
      <c r="AG10" s="85" t="s">
        <v>24</v>
      </c>
      <c r="AH10" s="85" t="s">
        <v>24</v>
      </c>
      <c r="AI10" s="85" t="s">
        <v>24</v>
      </c>
      <c r="AJ10" s="85" t="s">
        <v>24</v>
      </c>
      <c r="AK10" s="85" t="s">
        <v>24</v>
      </c>
      <c r="AL10" s="85" t="s">
        <v>24</v>
      </c>
      <c r="AM10" s="36">
        <f t="shared" si="3"/>
        <v>0</v>
      </c>
      <c r="AN10" s="85" t="s">
        <v>24</v>
      </c>
      <c r="AO10" s="85" t="s">
        <v>24</v>
      </c>
      <c r="AP10" s="85" t="s">
        <v>24</v>
      </c>
      <c r="AQ10" s="85" t="s">
        <v>24</v>
      </c>
      <c r="AR10" s="85" t="s">
        <v>24</v>
      </c>
      <c r="AS10" s="85" t="s">
        <v>24</v>
      </c>
      <c r="AT10" s="85" t="s">
        <v>24</v>
      </c>
      <c r="AU10" s="85" t="s">
        <v>24</v>
      </c>
      <c r="AV10" s="85" t="s">
        <v>24</v>
      </c>
      <c r="AW10" s="36">
        <f t="shared" si="4"/>
        <v>0</v>
      </c>
      <c r="AX10" s="85">
        <v>2009</v>
      </c>
      <c r="AY10" s="85"/>
      <c r="AZ10" s="85">
        <v>2030</v>
      </c>
      <c r="BA10" s="111"/>
      <c r="BB10" s="85"/>
      <c r="BC10" s="111"/>
      <c r="BD10" s="111"/>
    </row>
    <row r="11" spans="1:56" s="10" customFormat="1" ht="65.25" customHeight="1">
      <c r="A11" s="119"/>
      <c r="B11" s="26" t="s">
        <v>103</v>
      </c>
      <c r="C11" s="111"/>
      <c r="D11" s="111"/>
      <c r="E11" s="116"/>
      <c r="F11" s="116"/>
      <c r="G11" s="147"/>
      <c r="H11" s="7"/>
      <c r="I11" s="11"/>
      <c r="J11" s="69"/>
      <c r="K11" s="69"/>
      <c r="L11" s="70"/>
      <c r="M11" s="68"/>
      <c r="N11" s="9"/>
      <c r="O11" s="9">
        <v>28.5</v>
      </c>
      <c r="P11" s="9">
        <v>28.5</v>
      </c>
      <c r="Q11" s="11"/>
      <c r="R11" s="11"/>
      <c r="S11" s="17">
        <f>SUM(I11:Q11)</f>
        <v>57</v>
      </c>
      <c r="T11" s="8"/>
      <c r="U11" s="70"/>
      <c r="V11" s="71"/>
      <c r="W11" s="71"/>
      <c r="X11" s="68"/>
      <c r="Y11" s="9"/>
      <c r="Z11" s="9"/>
      <c r="AA11" s="8"/>
      <c r="AB11" s="8"/>
      <c r="AC11" s="18">
        <f>SUM(T11:AB11)</f>
        <v>0</v>
      </c>
      <c r="AD11" s="85" t="s">
        <v>24</v>
      </c>
      <c r="AE11" s="85" t="s">
        <v>24</v>
      </c>
      <c r="AF11" s="85" t="s">
        <v>24</v>
      </c>
      <c r="AG11" s="85" t="s">
        <v>24</v>
      </c>
      <c r="AH11" s="85" t="s">
        <v>24</v>
      </c>
      <c r="AI11" s="85" t="s">
        <v>24</v>
      </c>
      <c r="AJ11" s="85" t="s">
        <v>24</v>
      </c>
      <c r="AK11" s="85" t="s">
        <v>24</v>
      </c>
      <c r="AL11" s="85" t="s">
        <v>24</v>
      </c>
      <c r="AM11" s="36">
        <f t="shared" si="3"/>
        <v>0</v>
      </c>
      <c r="AN11" s="85" t="s">
        <v>24</v>
      </c>
      <c r="AO11" s="85" t="s">
        <v>24</v>
      </c>
      <c r="AP11" s="85" t="s">
        <v>24</v>
      </c>
      <c r="AQ11" s="85" t="s">
        <v>24</v>
      </c>
      <c r="AR11" s="85" t="s">
        <v>24</v>
      </c>
      <c r="AS11" s="85" t="s">
        <v>24</v>
      </c>
      <c r="AT11" s="85" t="s">
        <v>24</v>
      </c>
      <c r="AU11" s="85" t="s">
        <v>24</v>
      </c>
      <c r="AV11" s="85" t="s">
        <v>24</v>
      </c>
      <c r="AW11" s="36">
        <f t="shared" si="4"/>
        <v>0</v>
      </c>
      <c r="AX11" s="22">
        <v>2024</v>
      </c>
      <c r="AY11" s="6">
        <v>2025</v>
      </c>
      <c r="AZ11" s="6">
        <v>2025</v>
      </c>
      <c r="BA11" s="111"/>
      <c r="BB11" s="7"/>
      <c r="BC11" s="111"/>
      <c r="BD11" s="111"/>
    </row>
    <row r="12" spans="1:56" ht="30">
      <c r="A12" s="119"/>
      <c r="B12" s="26" t="s">
        <v>23</v>
      </c>
      <c r="C12" s="111"/>
      <c r="D12" s="111"/>
      <c r="E12" s="116"/>
      <c r="F12" s="116"/>
      <c r="G12" s="147"/>
      <c r="H12" s="25"/>
      <c r="I12" s="85"/>
      <c r="J12" s="85"/>
      <c r="K12" s="85"/>
      <c r="L12" s="84">
        <v>197.21</v>
      </c>
      <c r="M12" s="85">
        <v>330.26</v>
      </c>
      <c r="N12" s="85">
        <v>423.8</v>
      </c>
      <c r="O12" s="85">
        <v>277.8</v>
      </c>
      <c r="P12" s="85"/>
      <c r="Q12" s="85"/>
      <c r="R12" s="92"/>
      <c r="S12" s="17">
        <f>SUM(I12:Q12)</f>
        <v>1229.07</v>
      </c>
      <c r="T12" s="85" t="s">
        <v>24</v>
      </c>
      <c r="U12" s="85" t="s">
        <v>24</v>
      </c>
      <c r="V12" s="85" t="s">
        <v>24</v>
      </c>
      <c r="W12" s="56">
        <v>197.2</v>
      </c>
      <c r="X12" s="57">
        <v>191.68</v>
      </c>
      <c r="Y12" s="85">
        <v>261.33</v>
      </c>
      <c r="Z12" s="85" t="s">
        <v>24</v>
      </c>
      <c r="AA12" s="85" t="s">
        <v>24</v>
      </c>
      <c r="AB12" s="85" t="s">
        <v>24</v>
      </c>
      <c r="AC12" s="18">
        <f t="shared" ref="AC12:AC32" si="5">SUM(T12:AB12)</f>
        <v>650.21</v>
      </c>
      <c r="AD12" s="85" t="s">
        <v>24</v>
      </c>
      <c r="AE12" s="85" t="s">
        <v>24</v>
      </c>
      <c r="AF12" s="85" t="s">
        <v>24</v>
      </c>
      <c r="AG12" s="85" t="s">
        <v>24</v>
      </c>
      <c r="AH12" s="85" t="s">
        <v>24</v>
      </c>
      <c r="AI12" s="85" t="s">
        <v>24</v>
      </c>
      <c r="AJ12" s="85" t="s">
        <v>24</v>
      </c>
      <c r="AK12" s="85" t="s">
        <v>24</v>
      </c>
      <c r="AL12" s="85" t="s">
        <v>24</v>
      </c>
      <c r="AM12" s="36">
        <f t="shared" si="3"/>
        <v>0</v>
      </c>
      <c r="AN12" s="85" t="s">
        <v>24</v>
      </c>
      <c r="AO12" s="85" t="s">
        <v>24</v>
      </c>
      <c r="AP12" s="85" t="s">
        <v>24</v>
      </c>
      <c r="AQ12" s="85" t="s">
        <v>24</v>
      </c>
      <c r="AR12" s="85" t="s">
        <v>24</v>
      </c>
      <c r="AS12" s="85" t="s">
        <v>24</v>
      </c>
      <c r="AT12" s="85" t="s">
        <v>24</v>
      </c>
      <c r="AU12" s="85" t="s">
        <v>24</v>
      </c>
      <c r="AV12" s="85" t="s">
        <v>24</v>
      </c>
      <c r="AW12" s="36">
        <f t="shared" si="4"/>
        <v>0</v>
      </c>
      <c r="AX12" s="85">
        <v>2021</v>
      </c>
      <c r="AY12" s="85">
        <v>2024</v>
      </c>
      <c r="AZ12" s="85">
        <v>2025</v>
      </c>
      <c r="BA12" s="111"/>
      <c r="BB12" s="37"/>
      <c r="BC12" s="111"/>
      <c r="BD12" s="111"/>
    </row>
    <row r="13" spans="1:56" ht="45">
      <c r="A13" s="119"/>
      <c r="B13" s="26" t="s">
        <v>25</v>
      </c>
      <c r="C13" s="111"/>
      <c r="D13" s="111"/>
      <c r="E13" s="116"/>
      <c r="F13" s="116"/>
      <c r="G13" s="147"/>
      <c r="H13" s="25"/>
      <c r="I13" s="85"/>
      <c r="J13" s="85"/>
      <c r="K13" s="85"/>
      <c r="L13" s="73"/>
      <c r="M13" s="74">
        <v>10</v>
      </c>
      <c r="N13" s="74">
        <v>24.92</v>
      </c>
      <c r="O13" s="74">
        <v>120</v>
      </c>
      <c r="P13" s="72">
        <v>71.930000000000007</v>
      </c>
      <c r="Q13" s="85"/>
      <c r="R13" s="92"/>
      <c r="S13" s="17">
        <f t="shared" ref="S13:S16" si="6">SUM(I13:Q13)</f>
        <v>226.85000000000002</v>
      </c>
      <c r="T13" s="85" t="s">
        <v>24</v>
      </c>
      <c r="U13" s="85" t="s">
        <v>24</v>
      </c>
      <c r="V13" s="85" t="s">
        <v>24</v>
      </c>
      <c r="W13" s="85" t="s">
        <v>24</v>
      </c>
      <c r="X13" s="85">
        <v>9.57</v>
      </c>
      <c r="Y13" s="85">
        <v>24.92</v>
      </c>
      <c r="Z13" s="85" t="s">
        <v>24</v>
      </c>
      <c r="AA13" s="85" t="s">
        <v>24</v>
      </c>
      <c r="AB13" s="85" t="s">
        <v>24</v>
      </c>
      <c r="AC13" s="18">
        <f t="shared" si="5"/>
        <v>34.49</v>
      </c>
      <c r="AD13" s="85" t="s">
        <v>24</v>
      </c>
      <c r="AE13" s="85" t="s">
        <v>24</v>
      </c>
      <c r="AF13" s="85" t="s">
        <v>24</v>
      </c>
      <c r="AG13" s="85" t="s">
        <v>24</v>
      </c>
      <c r="AH13" s="85" t="s">
        <v>24</v>
      </c>
      <c r="AI13" s="85" t="s">
        <v>24</v>
      </c>
      <c r="AJ13" s="85" t="s">
        <v>24</v>
      </c>
      <c r="AK13" s="85" t="s">
        <v>24</v>
      </c>
      <c r="AL13" s="85" t="s">
        <v>24</v>
      </c>
      <c r="AM13" s="36">
        <f t="shared" si="3"/>
        <v>0</v>
      </c>
      <c r="AN13" s="85" t="s">
        <v>24</v>
      </c>
      <c r="AO13" s="85" t="s">
        <v>24</v>
      </c>
      <c r="AP13" s="85" t="s">
        <v>24</v>
      </c>
      <c r="AQ13" s="85" t="s">
        <v>24</v>
      </c>
      <c r="AR13" s="85" t="s">
        <v>24</v>
      </c>
      <c r="AS13" s="85" t="s">
        <v>24</v>
      </c>
      <c r="AT13" s="85" t="s">
        <v>24</v>
      </c>
      <c r="AU13" s="85" t="s">
        <v>24</v>
      </c>
      <c r="AV13" s="85" t="s">
        <v>24</v>
      </c>
      <c r="AW13" s="36">
        <f t="shared" si="4"/>
        <v>0</v>
      </c>
      <c r="AX13" s="85">
        <v>2021</v>
      </c>
      <c r="AY13" s="85">
        <v>2025</v>
      </c>
      <c r="AZ13" s="85">
        <v>2025</v>
      </c>
      <c r="BA13" s="111"/>
      <c r="BB13" s="37"/>
      <c r="BC13" s="111"/>
      <c r="BD13" s="111"/>
    </row>
    <row r="14" spans="1:56" ht="30">
      <c r="A14" s="119"/>
      <c r="B14" s="26" t="s">
        <v>104</v>
      </c>
      <c r="C14" s="111"/>
      <c r="D14" s="111"/>
      <c r="E14" s="116"/>
      <c r="F14" s="116"/>
      <c r="G14" s="147"/>
      <c r="H14" s="25"/>
      <c r="I14" s="85"/>
      <c r="J14" s="85"/>
      <c r="K14" s="85"/>
      <c r="L14" s="73"/>
      <c r="M14" s="74"/>
      <c r="N14" s="74">
        <v>22.4</v>
      </c>
      <c r="O14" s="74"/>
      <c r="P14" s="72"/>
      <c r="Q14" s="85"/>
      <c r="R14" s="92"/>
      <c r="S14" s="17">
        <f t="shared" si="6"/>
        <v>22.4</v>
      </c>
      <c r="T14" s="85"/>
      <c r="U14" s="85"/>
      <c r="V14" s="85"/>
      <c r="W14" s="85"/>
      <c r="X14" s="85"/>
      <c r="Y14" s="85">
        <v>22.4</v>
      </c>
      <c r="Z14" s="85"/>
      <c r="AA14" s="85"/>
      <c r="AB14" s="85"/>
      <c r="AC14" s="18">
        <f t="shared" si="5"/>
        <v>22.4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36">
        <f t="shared" si="3"/>
        <v>0</v>
      </c>
      <c r="AN14" s="85"/>
      <c r="AO14" s="85"/>
      <c r="AP14" s="85"/>
      <c r="AQ14" s="85"/>
      <c r="AR14" s="85"/>
      <c r="AS14" s="85"/>
      <c r="AT14" s="85"/>
      <c r="AU14" s="85"/>
      <c r="AV14" s="85"/>
      <c r="AW14" s="36">
        <f t="shared" si="4"/>
        <v>0</v>
      </c>
      <c r="AX14" s="85">
        <v>2022</v>
      </c>
      <c r="AY14" s="85">
        <v>2023</v>
      </c>
      <c r="AZ14" s="85">
        <v>2023</v>
      </c>
      <c r="BA14" s="111"/>
      <c r="BB14" s="37"/>
      <c r="BC14" s="111"/>
      <c r="BD14" s="111"/>
    </row>
    <row r="15" spans="1:56" ht="75">
      <c r="A15" s="119"/>
      <c r="B15" s="26" t="s">
        <v>105</v>
      </c>
      <c r="C15" s="111"/>
      <c r="D15" s="111"/>
      <c r="E15" s="116"/>
      <c r="F15" s="116"/>
      <c r="G15" s="147"/>
      <c r="H15" s="25"/>
      <c r="I15" s="85"/>
      <c r="J15" s="85"/>
      <c r="K15" s="85"/>
      <c r="L15" s="73"/>
      <c r="M15" s="74"/>
      <c r="N15" s="74">
        <v>310</v>
      </c>
      <c r="O15" s="74"/>
      <c r="P15" s="72"/>
      <c r="Q15" s="85"/>
      <c r="R15" s="92"/>
      <c r="S15" s="17">
        <f t="shared" si="6"/>
        <v>310</v>
      </c>
      <c r="T15" s="85"/>
      <c r="U15" s="85"/>
      <c r="V15" s="85"/>
      <c r="W15" s="85"/>
      <c r="X15" s="85"/>
      <c r="Y15" s="85"/>
      <c r="Z15" s="85"/>
      <c r="AA15" s="85"/>
      <c r="AB15" s="85"/>
      <c r="AC15" s="18">
        <f t="shared" si="5"/>
        <v>0</v>
      </c>
      <c r="AD15" s="85"/>
      <c r="AE15" s="85"/>
      <c r="AF15" s="85"/>
      <c r="AG15" s="85"/>
      <c r="AH15" s="85"/>
      <c r="AI15" s="85"/>
      <c r="AJ15" s="85"/>
      <c r="AK15" s="85"/>
      <c r="AL15" s="85"/>
      <c r="AM15" s="36">
        <f>SUM(AD13:AL13)</f>
        <v>0</v>
      </c>
      <c r="AN15" s="85"/>
      <c r="AO15" s="85"/>
      <c r="AP15" s="85"/>
      <c r="AQ15" s="85"/>
      <c r="AR15" s="85"/>
      <c r="AS15" s="85"/>
      <c r="AT15" s="85"/>
      <c r="AU15" s="85"/>
      <c r="AV15" s="85"/>
      <c r="AW15" s="36">
        <f t="shared" si="4"/>
        <v>0</v>
      </c>
      <c r="AX15" s="85">
        <v>2023</v>
      </c>
      <c r="AY15" s="85">
        <v>2026</v>
      </c>
      <c r="AZ15" s="85">
        <v>2026</v>
      </c>
      <c r="BA15" s="111"/>
      <c r="BB15" s="37"/>
      <c r="BC15" s="111"/>
      <c r="BD15" s="111"/>
    </row>
    <row r="16" spans="1:56" ht="28.9" customHeight="1">
      <c r="A16" s="119"/>
      <c r="B16" s="26" t="s">
        <v>34</v>
      </c>
      <c r="C16" s="112"/>
      <c r="D16" s="112"/>
      <c r="E16" s="117"/>
      <c r="F16" s="117"/>
      <c r="G16" s="148"/>
      <c r="H16" s="25"/>
      <c r="I16" s="85"/>
      <c r="J16" s="85"/>
      <c r="K16" s="85"/>
      <c r="L16" s="85"/>
      <c r="M16" s="85">
        <v>7.5</v>
      </c>
      <c r="N16" s="85">
        <v>42.1</v>
      </c>
      <c r="O16" s="85"/>
      <c r="P16" s="85"/>
      <c r="Q16" s="85"/>
      <c r="R16" s="92"/>
      <c r="S16" s="17">
        <f t="shared" si="6"/>
        <v>49.6</v>
      </c>
      <c r="T16" s="85"/>
      <c r="U16" s="85"/>
      <c r="V16" s="85"/>
      <c r="W16" s="85"/>
      <c r="X16" s="85">
        <v>7.5</v>
      </c>
      <c r="Y16" s="85">
        <v>19.41</v>
      </c>
      <c r="Z16" s="85"/>
      <c r="AA16" s="85"/>
      <c r="AB16" s="85"/>
      <c r="AC16" s="18">
        <f t="shared" si="5"/>
        <v>26.91</v>
      </c>
      <c r="AD16" s="85" t="s">
        <v>24</v>
      </c>
      <c r="AE16" s="85" t="s">
        <v>24</v>
      </c>
      <c r="AF16" s="85" t="s">
        <v>24</v>
      </c>
      <c r="AG16" s="85" t="s">
        <v>24</v>
      </c>
      <c r="AH16" s="85" t="s">
        <v>24</v>
      </c>
      <c r="AI16" s="85" t="s">
        <v>24</v>
      </c>
      <c r="AJ16" s="85" t="s">
        <v>24</v>
      </c>
      <c r="AK16" s="85" t="s">
        <v>24</v>
      </c>
      <c r="AL16" s="85" t="s">
        <v>24</v>
      </c>
      <c r="AM16" s="36">
        <f t="shared" si="3"/>
        <v>0</v>
      </c>
      <c r="AN16" s="85" t="s">
        <v>24</v>
      </c>
      <c r="AO16" s="85" t="s">
        <v>24</v>
      </c>
      <c r="AP16" s="85" t="s">
        <v>24</v>
      </c>
      <c r="AQ16" s="85" t="s">
        <v>24</v>
      </c>
      <c r="AR16" s="85" t="s">
        <v>24</v>
      </c>
      <c r="AS16" s="85" t="s">
        <v>24</v>
      </c>
      <c r="AT16" s="85" t="s">
        <v>24</v>
      </c>
      <c r="AU16" s="85" t="s">
        <v>24</v>
      </c>
      <c r="AV16" s="85" t="s">
        <v>24</v>
      </c>
      <c r="AW16" s="36">
        <f t="shared" si="4"/>
        <v>0</v>
      </c>
      <c r="AX16" s="85">
        <v>2021</v>
      </c>
      <c r="AY16" s="85"/>
      <c r="AZ16" s="85">
        <v>2030</v>
      </c>
      <c r="BA16" s="112"/>
      <c r="BB16" s="37"/>
      <c r="BC16" s="112"/>
      <c r="BD16" s="112"/>
    </row>
    <row r="17" spans="1:56" ht="106.5" customHeight="1">
      <c r="A17" s="85">
        <v>2</v>
      </c>
      <c r="B17" s="28" t="s">
        <v>31</v>
      </c>
      <c r="C17" s="63" t="s">
        <v>101</v>
      </c>
      <c r="D17" s="105" t="s">
        <v>81</v>
      </c>
      <c r="E17" s="29" t="s">
        <v>32</v>
      </c>
      <c r="F17" s="21" t="s">
        <v>52</v>
      </c>
      <c r="G17" s="31" t="s">
        <v>35</v>
      </c>
      <c r="H17" s="25"/>
      <c r="I17" s="75">
        <v>80</v>
      </c>
      <c r="J17" s="75">
        <v>80</v>
      </c>
      <c r="K17" s="75">
        <v>80</v>
      </c>
      <c r="L17" s="75">
        <v>80</v>
      </c>
      <c r="M17" s="75">
        <v>80</v>
      </c>
      <c r="N17" s="49" t="s">
        <v>24</v>
      </c>
      <c r="O17" s="49" t="s">
        <v>24</v>
      </c>
      <c r="P17" s="49" t="s">
        <v>24</v>
      </c>
      <c r="Q17" s="49" t="s">
        <v>24</v>
      </c>
      <c r="R17" s="49"/>
      <c r="S17" s="17">
        <f>SUM(I17:Q17)</f>
        <v>400</v>
      </c>
      <c r="T17" s="75">
        <v>80</v>
      </c>
      <c r="U17" s="75">
        <v>80</v>
      </c>
      <c r="V17" s="75">
        <v>80</v>
      </c>
      <c r="W17" s="75">
        <v>80</v>
      </c>
      <c r="X17" s="75">
        <v>80</v>
      </c>
      <c r="Y17" s="33"/>
      <c r="Z17" s="33" t="s">
        <v>24</v>
      </c>
      <c r="AA17" s="33" t="s">
        <v>24</v>
      </c>
      <c r="AB17" s="33" t="s">
        <v>24</v>
      </c>
      <c r="AC17" s="18">
        <f t="shared" si="5"/>
        <v>400</v>
      </c>
      <c r="AD17" s="66" t="s">
        <v>24</v>
      </c>
      <c r="AE17" s="66" t="s">
        <v>24</v>
      </c>
      <c r="AF17" s="66" t="s">
        <v>24</v>
      </c>
      <c r="AG17" s="66" t="s">
        <v>24</v>
      </c>
      <c r="AH17" s="66" t="s">
        <v>24</v>
      </c>
      <c r="AI17" s="66" t="s">
        <v>24</v>
      </c>
      <c r="AJ17" s="66" t="s">
        <v>24</v>
      </c>
      <c r="AK17" s="66" t="s">
        <v>24</v>
      </c>
      <c r="AL17" s="66" t="s">
        <v>24</v>
      </c>
      <c r="AM17" s="19"/>
      <c r="AN17" s="66" t="s">
        <v>24</v>
      </c>
      <c r="AO17" s="66" t="s">
        <v>24</v>
      </c>
      <c r="AP17" s="66" t="s">
        <v>24</v>
      </c>
      <c r="AQ17" s="66" t="s">
        <v>24</v>
      </c>
      <c r="AR17" s="66" t="s">
        <v>24</v>
      </c>
      <c r="AS17" s="66" t="s">
        <v>24</v>
      </c>
      <c r="AT17" s="66" t="s">
        <v>24</v>
      </c>
      <c r="AU17" s="66" t="s">
        <v>24</v>
      </c>
      <c r="AV17" s="66" t="s">
        <v>24</v>
      </c>
      <c r="AW17" s="19">
        <f t="shared" ref="AW17:AW32" si="7">SUM(AN17:AV17)</f>
        <v>0</v>
      </c>
      <c r="AX17" s="20">
        <v>2018</v>
      </c>
      <c r="AY17" s="20">
        <v>2022</v>
      </c>
      <c r="AZ17" s="20">
        <v>2022</v>
      </c>
      <c r="BA17" s="102" t="s">
        <v>66</v>
      </c>
      <c r="BB17" s="37"/>
      <c r="BC17" s="31" t="s">
        <v>68</v>
      </c>
      <c r="BD17" s="31" t="s">
        <v>68</v>
      </c>
    </row>
    <row r="18" spans="1:56" ht="122.25" customHeight="1">
      <c r="A18" s="85">
        <v>3</v>
      </c>
      <c r="B18" s="34" t="s">
        <v>36</v>
      </c>
      <c r="C18" s="39" t="s">
        <v>84</v>
      </c>
      <c r="D18" s="105" t="s">
        <v>82</v>
      </c>
      <c r="E18" s="33" t="s">
        <v>22</v>
      </c>
      <c r="F18" s="39" t="s">
        <v>37</v>
      </c>
      <c r="G18" s="29" t="s">
        <v>38</v>
      </c>
      <c r="H18" s="104" t="s">
        <v>106</v>
      </c>
      <c r="I18" s="38"/>
      <c r="J18" s="38"/>
      <c r="K18" s="38"/>
      <c r="L18" s="38"/>
      <c r="M18" s="38"/>
      <c r="N18" s="38">
        <v>1358</v>
      </c>
      <c r="O18" s="20">
        <v>642</v>
      </c>
      <c r="P18" s="20"/>
      <c r="Q18" s="20"/>
      <c r="R18" s="92"/>
      <c r="S18" s="17">
        <f>SUM(I18:Q18)</f>
        <v>2000</v>
      </c>
      <c r="T18" s="33" t="s">
        <v>24</v>
      </c>
      <c r="U18" s="33" t="s">
        <v>24</v>
      </c>
      <c r="V18" s="33" t="s">
        <v>24</v>
      </c>
      <c r="W18" s="33" t="s">
        <v>24</v>
      </c>
      <c r="X18" s="33" t="s">
        <v>24</v>
      </c>
      <c r="Y18" s="33">
        <v>1358</v>
      </c>
      <c r="Z18" s="33" t="s">
        <v>24</v>
      </c>
      <c r="AA18" s="33" t="s">
        <v>24</v>
      </c>
      <c r="AB18" s="33" t="s">
        <v>24</v>
      </c>
      <c r="AC18" s="18">
        <f t="shared" si="5"/>
        <v>1358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19">
        <f>SUM(AD18:AL18)</f>
        <v>0</v>
      </c>
      <c r="AN18" s="20"/>
      <c r="AO18" s="20"/>
      <c r="AP18" s="20"/>
      <c r="AQ18" s="20"/>
      <c r="AR18" s="20"/>
      <c r="AS18" s="20"/>
      <c r="AT18" s="20"/>
      <c r="AU18" s="20"/>
      <c r="AV18" s="20"/>
      <c r="AW18" s="19">
        <f t="shared" si="7"/>
        <v>0</v>
      </c>
      <c r="AX18" s="20">
        <v>2023</v>
      </c>
      <c r="AY18" s="20">
        <v>2024</v>
      </c>
      <c r="AZ18" s="20">
        <v>2024</v>
      </c>
      <c r="BA18" s="20"/>
      <c r="BB18" s="37"/>
      <c r="BC18" s="23" t="s">
        <v>24</v>
      </c>
      <c r="BD18" s="86" t="s">
        <v>107</v>
      </c>
    </row>
    <row r="19" spans="1:56" ht="74.25" customHeight="1">
      <c r="A19" s="87">
        <v>4</v>
      </c>
      <c r="B19" s="34" t="s">
        <v>39</v>
      </c>
      <c r="C19" s="39" t="s">
        <v>85</v>
      </c>
      <c r="D19" s="64" t="s">
        <v>83</v>
      </c>
      <c r="E19" s="33" t="s">
        <v>22</v>
      </c>
      <c r="F19" s="39" t="s">
        <v>53</v>
      </c>
      <c r="G19" s="88" t="s">
        <v>40</v>
      </c>
      <c r="H19" s="23"/>
      <c r="I19" s="38"/>
      <c r="J19" s="38"/>
      <c r="K19" s="38">
        <v>60</v>
      </c>
      <c r="L19" s="38"/>
      <c r="M19" s="38"/>
      <c r="N19" s="38"/>
      <c r="O19" s="20"/>
      <c r="P19" s="20"/>
      <c r="Q19" s="20"/>
      <c r="R19" s="92"/>
      <c r="S19" s="17">
        <f>SUM(I19:Q19)</f>
        <v>60</v>
      </c>
      <c r="T19" s="20"/>
      <c r="U19" s="20"/>
      <c r="V19" s="20">
        <v>60</v>
      </c>
      <c r="W19" s="20"/>
      <c r="X19" s="20"/>
      <c r="Y19" s="20"/>
      <c r="Z19" s="20"/>
      <c r="AA19" s="20"/>
      <c r="AB19" s="20"/>
      <c r="AC19" s="18">
        <f t="shared" si="5"/>
        <v>60</v>
      </c>
      <c r="AD19" s="20" t="s">
        <v>24</v>
      </c>
      <c r="AE19" s="20" t="s">
        <v>24</v>
      </c>
      <c r="AF19" s="20" t="s">
        <v>24</v>
      </c>
      <c r="AG19" s="20" t="s">
        <v>24</v>
      </c>
      <c r="AH19" s="20" t="s">
        <v>24</v>
      </c>
      <c r="AI19" s="20" t="s">
        <v>24</v>
      </c>
      <c r="AJ19" s="20" t="s">
        <v>24</v>
      </c>
      <c r="AK19" s="20" t="s">
        <v>24</v>
      </c>
      <c r="AL19" s="20" t="s">
        <v>24</v>
      </c>
      <c r="AM19" s="19">
        <f t="shared" ref="AM19:AM32" si="8">SUM(AD19:AL19)</f>
        <v>0</v>
      </c>
      <c r="AN19" s="20"/>
      <c r="AO19" s="20"/>
      <c r="AP19" s="20"/>
      <c r="AQ19" s="20"/>
      <c r="AR19" s="20"/>
      <c r="AS19" s="20"/>
      <c r="AT19" s="20"/>
      <c r="AU19" s="20"/>
      <c r="AV19" s="20"/>
      <c r="AW19" s="19">
        <f t="shared" si="7"/>
        <v>0</v>
      </c>
      <c r="AX19" s="20">
        <v>2020</v>
      </c>
      <c r="AY19" s="20"/>
      <c r="AZ19" s="20">
        <v>2020</v>
      </c>
      <c r="BA19" s="105" t="s">
        <v>61</v>
      </c>
      <c r="BB19" s="24"/>
      <c r="BC19" s="23" t="s">
        <v>24</v>
      </c>
      <c r="BD19" s="23" t="s">
        <v>24</v>
      </c>
    </row>
    <row r="20" spans="1:56" ht="90.75" customHeight="1">
      <c r="A20" s="85">
        <v>5</v>
      </c>
      <c r="B20" s="34" t="s">
        <v>41</v>
      </c>
      <c r="C20" s="39" t="s">
        <v>85</v>
      </c>
      <c r="D20" s="105" t="s">
        <v>86</v>
      </c>
      <c r="E20" s="33" t="s">
        <v>22</v>
      </c>
      <c r="F20" s="39" t="s">
        <v>54</v>
      </c>
      <c r="G20" s="29" t="s">
        <v>42</v>
      </c>
      <c r="H20" s="23"/>
      <c r="I20" s="38"/>
      <c r="J20" s="38"/>
      <c r="K20" s="76">
        <v>6</v>
      </c>
      <c r="L20" s="76">
        <v>7</v>
      </c>
      <c r="M20" s="76">
        <v>7</v>
      </c>
      <c r="N20" s="38"/>
      <c r="O20" s="20"/>
      <c r="P20" s="20"/>
      <c r="Q20" s="20"/>
      <c r="R20" s="92"/>
      <c r="S20" s="17">
        <f>SUM(I20:Q20)</f>
        <v>20</v>
      </c>
      <c r="T20" s="20"/>
      <c r="U20" s="20"/>
      <c r="V20" s="76">
        <v>6</v>
      </c>
      <c r="W20" s="76">
        <v>7</v>
      </c>
      <c r="X20" s="76">
        <v>7</v>
      </c>
      <c r="Y20" s="20"/>
      <c r="Z20" s="20"/>
      <c r="AA20" s="20"/>
      <c r="AB20" s="20"/>
      <c r="AC20" s="18">
        <f t="shared" si="5"/>
        <v>20</v>
      </c>
      <c r="AD20" s="20" t="s">
        <v>24</v>
      </c>
      <c r="AE20" s="20" t="s">
        <v>24</v>
      </c>
      <c r="AF20" s="20" t="s">
        <v>24</v>
      </c>
      <c r="AG20" s="20" t="s">
        <v>24</v>
      </c>
      <c r="AH20" s="20" t="s">
        <v>24</v>
      </c>
      <c r="AI20" s="20" t="s">
        <v>24</v>
      </c>
      <c r="AJ20" s="20" t="s">
        <v>24</v>
      </c>
      <c r="AK20" s="20" t="s">
        <v>24</v>
      </c>
      <c r="AL20" s="20" t="s">
        <v>24</v>
      </c>
      <c r="AM20" s="19">
        <f t="shared" si="8"/>
        <v>0</v>
      </c>
      <c r="AN20" s="20"/>
      <c r="AO20" s="20"/>
      <c r="AP20" s="20"/>
      <c r="AQ20" s="20"/>
      <c r="AR20" s="20"/>
      <c r="AS20" s="20"/>
      <c r="AT20" s="20"/>
      <c r="AU20" s="20"/>
      <c r="AV20" s="20"/>
      <c r="AW20" s="19">
        <f t="shared" si="7"/>
        <v>0</v>
      </c>
      <c r="AX20" s="20"/>
      <c r="AY20" s="20"/>
      <c r="AZ20" s="20"/>
      <c r="BA20" s="104"/>
      <c r="BB20" s="24"/>
      <c r="BC20" s="23" t="s">
        <v>24</v>
      </c>
      <c r="BD20" s="39" t="s">
        <v>68</v>
      </c>
    </row>
    <row r="21" spans="1:56" ht="138" customHeight="1">
      <c r="A21" s="85">
        <v>6</v>
      </c>
      <c r="B21" s="41" t="s">
        <v>43</v>
      </c>
      <c r="C21" s="41" t="s">
        <v>88</v>
      </c>
      <c r="D21" s="103" t="s">
        <v>87</v>
      </c>
      <c r="E21" s="50" t="s">
        <v>22</v>
      </c>
      <c r="F21" s="41" t="s">
        <v>55</v>
      </c>
      <c r="G21" s="54" t="s">
        <v>44</v>
      </c>
      <c r="H21" s="42"/>
      <c r="I21" s="76">
        <v>5</v>
      </c>
      <c r="J21" s="76">
        <v>5.8</v>
      </c>
      <c r="K21" s="76">
        <v>6.8</v>
      </c>
      <c r="L21" s="76">
        <v>8.1</v>
      </c>
      <c r="M21" s="76">
        <v>8.3000000000000007</v>
      </c>
      <c r="N21" s="76">
        <v>55.3</v>
      </c>
      <c r="O21" s="76">
        <v>10</v>
      </c>
      <c r="P21" s="76">
        <v>12</v>
      </c>
      <c r="Q21" s="50"/>
      <c r="R21" s="90"/>
      <c r="S21" s="44">
        <f>SUM(I21:Q21)</f>
        <v>111.3</v>
      </c>
      <c r="T21" s="76">
        <v>5</v>
      </c>
      <c r="U21" s="76">
        <v>5.8</v>
      </c>
      <c r="V21" s="76">
        <v>6.8</v>
      </c>
      <c r="W21" s="76">
        <v>8.1</v>
      </c>
      <c r="X21" s="76">
        <v>8.3000000000000007</v>
      </c>
      <c r="Y21" s="50">
        <v>12.1</v>
      </c>
      <c r="Z21" s="50"/>
      <c r="AA21" s="50"/>
      <c r="AB21" s="50"/>
      <c r="AC21" s="45">
        <f t="shared" si="5"/>
        <v>46.1</v>
      </c>
      <c r="AD21" s="50"/>
      <c r="AE21" s="50"/>
      <c r="AF21" s="50"/>
      <c r="AG21" s="50"/>
      <c r="AH21" s="50"/>
      <c r="AI21" s="50"/>
      <c r="AJ21" s="50"/>
      <c r="AK21" s="50">
        <v>49</v>
      </c>
      <c r="AL21" s="50">
        <v>49</v>
      </c>
      <c r="AM21" s="46">
        <f t="shared" si="8"/>
        <v>98</v>
      </c>
      <c r="AN21" s="50"/>
      <c r="AO21" s="50"/>
      <c r="AP21" s="50"/>
      <c r="AQ21" s="50"/>
      <c r="AR21" s="50"/>
      <c r="AS21" s="50"/>
      <c r="AT21" s="50"/>
      <c r="AU21" s="50"/>
      <c r="AV21" s="50"/>
      <c r="AW21" s="46">
        <f t="shared" si="7"/>
        <v>0</v>
      </c>
      <c r="AX21" s="50">
        <v>2016</v>
      </c>
      <c r="AY21" s="50">
        <v>2026</v>
      </c>
      <c r="AZ21" s="50">
        <v>2026</v>
      </c>
      <c r="BA21" s="103" t="s">
        <v>66</v>
      </c>
      <c r="BB21" s="47"/>
      <c r="BC21" s="23" t="s">
        <v>24</v>
      </c>
      <c r="BD21" s="39" t="s">
        <v>68</v>
      </c>
    </row>
    <row r="22" spans="1:56" ht="150">
      <c r="A22" s="107">
        <v>7</v>
      </c>
      <c r="B22" s="39" t="s">
        <v>45</v>
      </c>
      <c r="C22" s="110" t="s">
        <v>90</v>
      </c>
      <c r="D22" s="113" t="s">
        <v>89</v>
      </c>
      <c r="E22" s="118" t="s">
        <v>47</v>
      </c>
      <c r="F22" s="118" t="s">
        <v>48</v>
      </c>
      <c r="G22" s="118" t="s">
        <v>56</v>
      </c>
      <c r="H22" s="35"/>
      <c r="I22" s="21"/>
      <c r="J22" s="21"/>
      <c r="K22" s="21"/>
      <c r="L22" s="79"/>
      <c r="M22" s="78">
        <v>60</v>
      </c>
      <c r="N22" s="51"/>
      <c r="O22" s="51">
        <v>30</v>
      </c>
      <c r="P22" s="51"/>
      <c r="Q22" s="21"/>
      <c r="R22" s="91"/>
      <c r="S22" s="44">
        <f t="shared" ref="S22:S32" si="9">SUM(I22:Q22)</f>
        <v>90</v>
      </c>
      <c r="T22" s="21"/>
      <c r="U22" s="21"/>
      <c r="V22" s="21"/>
      <c r="W22" s="21"/>
      <c r="X22" s="21"/>
      <c r="Y22" s="21">
        <v>60</v>
      </c>
      <c r="Z22" s="21"/>
      <c r="AA22" s="21"/>
      <c r="AB22" s="21"/>
      <c r="AC22" s="18">
        <f t="shared" si="5"/>
        <v>60</v>
      </c>
      <c r="AD22" s="21"/>
      <c r="AE22" s="21"/>
      <c r="AF22" s="21"/>
      <c r="AG22" s="21"/>
      <c r="AH22" s="21"/>
      <c r="AI22" s="21">
        <v>26</v>
      </c>
      <c r="AJ22" s="21"/>
      <c r="AK22" s="21"/>
      <c r="AL22" s="21"/>
      <c r="AM22" s="19">
        <f t="shared" si="8"/>
        <v>26</v>
      </c>
      <c r="AN22" s="21"/>
      <c r="AO22" s="21"/>
      <c r="AP22" s="21"/>
      <c r="AQ22" s="21"/>
      <c r="AR22" s="21"/>
      <c r="AS22" s="21">
        <v>10</v>
      </c>
      <c r="AT22" s="21"/>
      <c r="AU22" s="21"/>
      <c r="AV22" s="21"/>
      <c r="AW22" s="19">
        <f t="shared" si="7"/>
        <v>10</v>
      </c>
      <c r="AX22" s="21">
        <v>2021</v>
      </c>
      <c r="AY22" s="52"/>
      <c r="AZ22" s="53">
        <v>2024</v>
      </c>
      <c r="BA22" s="105"/>
      <c r="BB22" s="48"/>
      <c r="BC22" s="35"/>
      <c r="BD22" s="39" t="s">
        <v>68</v>
      </c>
    </row>
    <row r="23" spans="1:56" ht="150">
      <c r="A23" s="109"/>
      <c r="B23" s="39" t="s">
        <v>46</v>
      </c>
      <c r="C23" s="112"/>
      <c r="D23" s="114"/>
      <c r="E23" s="118"/>
      <c r="F23" s="118"/>
      <c r="G23" s="118"/>
      <c r="H23" s="35"/>
      <c r="I23" s="21"/>
      <c r="J23" s="21"/>
      <c r="K23" s="21"/>
      <c r="L23" s="51"/>
      <c r="M23" s="77"/>
      <c r="N23" s="77"/>
      <c r="O23" s="77">
        <v>15</v>
      </c>
      <c r="P23" s="77">
        <v>55</v>
      </c>
      <c r="Q23" s="21"/>
      <c r="R23" s="91"/>
      <c r="S23" s="44">
        <f t="shared" si="9"/>
        <v>70</v>
      </c>
      <c r="T23" s="21"/>
      <c r="U23" s="21"/>
      <c r="V23" s="21"/>
      <c r="W23" s="39"/>
      <c r="X23" s="39"/>
      <c r="Y23" s="21"/>
      <c r="Z23" s="21"/>
      <c r="AA23" s="21"/>
      <c r="AB23" s="21"/>
      <c r="AC23" s="18">
        <f t="shared" si="5"/>
        <v>0</v>
      </c>
      <c r="AD23" s="21"/>
      <c r="AE23" s="21"/>
      <c r="AF23" s="21"/>
      <c r="AG23" s="21"/>
      <c r="AH23" s="21"/>
      <c r="AI23" s="21"/>
      <c r="AJ23" s="21"/>
      <c r="AK23" s="21">
        <v>71</v>
      </c>
      <c r="AL23" s="21"/>
      <c r="AM23" s="19">
        <f t="shared" si="8"/>
        <v>71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19">
        <f t="shared" si="7"/>
        <v>0</v>
      </c>
      <c r="AX23" s="106">
        <v>2024</v>
      </c>
      <c r="AY23" s="52"/>
      <c r="AZ23" s="53">
        <v>2025</v>
      </c>
      <c r="BA23" s="105"/>
      <c r="BB23" s="48"/>
      <c r="BC23" s="35"/>
      <c r="BD23" s="39" t="s">
        <v>68</v>
      </c>
    </row>
    <row r="24" spans="1:56" ht="75" customHeight="1">
      <c r="A24" s="85">
        <v>8</v>
      </c>
      <c r="B24" s="35" t="s">
        <v>49</v>
      </c>
      <c r="C24" s="39" t="s">
        <v>93</v>
      </c>
      <c r="D24" s="64" t="s">
        <v>91</v>
      </c>
      <c r="E24" s="31" t="s">
        <v>57</v>
      </c>
      <c r="F24" s="35" t="s">
        <v>51</v>
      </c>
      <c r="G24" s="35" t="s">
        <v>50</v>
      </c>
      <c r="H24" s="23"/>
      <c r="I24" s="20"/>
      <c r="J24" s="20"/>
      <c r="K24" s="20"/>
      <c r="L24" s="20"/>
      <c r="M24" s="20">
        <v>25</v>
      </c>
      <c r="N24" s="20"/>
      <c r="O24" s="20"/>
      <c r="P24" s="20"/>
      <c r="Q24" s="20"/>
      <c r="R24" s="90"/>
      <c r="S24" s="44">
        <f t="shared" si="9"/>
        <v>25</v>
      </c>
      <c r="T24" s="20"/>
      <c r="U24" s="20"/>
      <c r="V24" s="20"/>
      <c r="W24" s="20"/>
      <c r="X24" s="20">
        <v>25</v>
      </c>
      <c r="Y24" s="20"/>
      <c r="Z24" s="20"/>
      <c r="AA24" s="20"/>
      <c r="AB24" s="20"/>
      <c r="AC24" s="18">
        <f t="shared" si="5"/>
        <v>25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19">
        <f t="shared" si="8"/>
        <v>0</v>
      </c>
      <c r="AN24" s="20"/>
      <c r="AO24" s="20"/>
      <c r="AP24" s="20"/>
      <c r="AQ24" s="20"/>
      <c r="AR24" s="20"/>
      <c r="AS24" s="20"/>
      <c r="AT24" s="20"/>
      <c r="AU24" s="20"/>
      <c r="AV24" s="20"/>
      <c r="AW24" s="19">
        <f t="shared" si="7"/>
        <v>0</v>
      </c>
      <c r="AX24" s="20">
        <v>2022</v>
      </c>
      <c r="AY24" s="20"/>
      <c r="AZ24" s="20">
        <v>2022</v>
      </c>
      <c r="BA24" s="104" t="s">
        <v>61</v>
      </c>
      <c r="BB24" s="24"/>
      <c r="BC24" s="23"/>
      <c r="BD24" s="39" t="s">
        <v>68</v>
      </c>
    </row>
    <row r="25" spans="1:56" ht="73.5" customHeight="1">
      <c r="A25" s="87">
        <v>9</v>
      </c>
      <c r="B25" s="39" t="s">
        <v>58</v>
      </c>
      <c r="C25" s="39" t="s">
        <v>94</v>
      </c>
      <c r="D25" s="64" t="s">
        <v>92</v>
      </c>
      <c r="E25" s="31" t="s">
        <v>22</v>
      </c>
      <c r="F25" s="35" t="s">
        <v>59</v>
      </c>
      <c r="G25" s="89" t="s">
        <v>60</v>
      </c>
      <c r="H25" s="23"/>
      <c r="I25" s="20"/>
      <c r="J25" s="57"/>
      <c r="K25" s="57">
        <v>0.4</v>
      </c>
      <c r="L25" s="57">
        <v>0.4</v>
      </c>
      <c r="M25" s="20"/>
      <c r="N25" s="20"/>
      <c r="O25" s="20"/>
      <c r="P25" s="20"/>
      <c r="Q25" s="20"/>
      <c r="R25" s="90"/>
      <c r="S25" s="44">
        <f t="shared" si="9"/>
        <v>0.8</v>
      </c>
      <c r="T25" s="20"/>
      <c r="U25" s="57"/>
      <c r="V25" s="57">
        <v>0.6</v>
      </c>
      <c r="W25" s="57">
        <v>0.5</v>
      </c>
      <c r="X25" s="20"/>
      <c r="Y25" s="20"/>
      <c r="Z25" s="20"/>
      <c r="AA25" s="20"/>
      <c r="AB25" s="20"/>
      <c r="AC25" s="18">
        <f t="shared" si="5"/>
        <v>1.1000000000000001</v>
      </c>
      <c r="AD25" s="20"/>
      <c r="AE25" s="20"/>
      <c r="AF25" s="20"/>
      <c r="AG25" s="20"/>
      <c r="AH25" s="20"/>
      <c r="AI25" s="20">
        <v>2</v>
      </c>
      <c r="AJ25" s="20"/>
      <c r="AK25" s="20"/>
      <c r="AL25" s="20"/>
      <c r="AM25" s="19">
        <f t="shared" si="8"/>
        <v>2</v>
      </c>
      <c r="AN25" s="20"/>
      <c r="AO25" s="20"/>
      <c r="AP25" s="20"/>
      <c r="AQ25" s="20"/>
      <c r="AR25" s="20"/>
      <c r="AS25" s="20">
        <v>1</v>
      </c>
      <c r="AT25" s="20"/>
      <c r="AU25" s="20"/>
      <c r="AV25" s="20"/>
      <c r="AW25" s="19">
        <f t="shared" si="7"/>
        <v>1</v>
      </c>
      <c r="AX25" s="20">
        <v>2019</v>
      </c>
      <c r="AY25" s="55">
        <v>44763</v>
      </c>
      <c r="AZ25" s="20">
        <v>2022</v>
      </c>
      <c r="BA25" s="104" t="s">
        <v>61</v>
      </c>
      <c r="BB25" s="24" t="s">
        <v>24</v>
      </c>
      <c r="BC25" s="24" t="s">
        <v>24</v>
      </c>
      <c r="BD25" s="24" t="s">
        <v>24</v>
      </c>
    </row>
    <row r="26" spans="1:56" ht="183.75" customHeight="1">
      <c r="A26" s="107">
        <v>10</v>
      </c>
      <c r="B26" s="35" t="s">
        <v>63</v>
      </c>
      <c r="C26" s="39" t="s">
        <v>93</v>
      </c>
      <c r="D26" s="64" t="s">
        <v>95</v>
      </c>
      <c r="E26" s="31" t="s">
        <v>22</v>
      </c>
      <c r="F26" s="41" t="s">
        <v>62</v>
      </c>
      <c r="G26" s="110" t="s">
        <v>117</v>
      </c>
      <c r="H26" s="23"/>
      <c r="I26" s="56">
        <v>209.9</v>
      </c>
      <c r="J26" s="57">
        <v>81.5</v>
      </c>
      <c r="K26" s="20">
        <v>15.8</v>
      </c>
      <c r="L26" s="20">
        <v>27.3</v>
      </c>
      <c r="M26" s="20">
        <v>6.5</v>
      </c>
      <c r="N26" s="20"/>
      <c r="O26" s="20"/>
      <c r="P26" s="20"/>
      <c r="Q26" s="20"/>
      <c r="R26" s="90"/>
      <c r="S26" s="44">
        <f t="shared" si="9"/>
        <v>341</v>
      </c>
      <c r="T26" s="56">
        <v>209.9</v>
      </c>
      <c r="U26" s="20">
        <v>81.5</v>
      </c>
      <c r="V26" s="20">
        <v>15.8</v>
      </c>
      <c r="W26" s="20">
        <v>27.3</v>
      </c>
      <c r="X26" s="20">
        <v>6.5</v>
      </c>
      <c r="Y26" s="20"/>
      <c r="Z26" s="20"/>
      <c r="AA26" s="20"/>
      <c r="AB26" s="20"/>
      <c r="AC26" s="18">
        <f t="shared" si="5"/>
        <v>341</v>
      </c>
      <c r="AD26" s="20">
        <v>1</v>
      </c>
      <c r="AE26" s="20">
        <v>1</v>
      </c>
      <c r="AF26" s="20">
        <v>11</v>
      </c>
      <c r="AG26" s="20">
        <v>3</v>
      </c>
      <c r="AH26" s="20">
        <v>3</v>
      </c>
      <c r="AI26" s="20"/>
      <c r="AJ26" s="20"/>
      <c r="AK26" s="20">
        <v>5</v>
      </c>
      <c r="AL26" s="20">
        <v>15</v>
      </c>
      <c r="AM26" s="19">
        <f>SUM(AD26:AL26)</f>
        <v>39</v>
      </c>
      <c r="AN26" s="20">
        <v>1</v>
      </c>
      <c r="AO26" s="20">
        <v>1</v>
      </c>
      <c r="AP26" s="20">
        <v>11</v>
      </c>
      <c r="AQ26" s="20">
        <v>3</v>
      </c>
      <c r="AR26" s="20">
        <v>3</v>
      </c>
      <c r="AS26" s="20"/>
      <c r="AT26" s="20"/>
      <c r="AU26" s="20"/>
      <c r="AV26" s="20"/>
      <c r="AW26" s="19">
        <f t="shared" si="7"/>
        <v>19</v>
      </c>
      <c r="AX26" s="20">
        <v>2016</v>
      </c>
      <c r="AY26" s="20"/>
      <c r="AZ26" s="20">
        <v>2022</v>
      </c>
      <c r="BA26" s="105" t="s">
        <v>116</v>
      </c>
      <c r="BB26" s="37" t="s">
        <v>67</v>
      </c>
      <c r="BC26" s="39" t="s">
        <v>65</v>
      </c>
      <c r="BD26" s="39" t="s">
        <v>65</v>
      </c>
    </row>
    <row r="27" spans="1:56" ht="183.75" customHeight="1">
      <c r="A27" s="108"/>
      <c r="B27" s="43" t="s">
        <v>64</v>
      </c>
      <c r="C27" s="39" t="s">
        <v>93</v>
      </c>
      <c r="D27" s="64" t="s">
        <v>95</v>
      </c>
      <c r="E27" s="32" t="s">
        <v>22</v>
      </c>
      <c r="F27" s="39"/>
      <c r="G27" s="111"/>
      <c r="H27" s="41" t="s">
        <v>108</v>
      </c>
      <c r="I27" s="96">
        <v>48.5</v>
      </c>
      <c r="J27" s="96">
        <v>131.9</v>
      </c>
      <c r="K27" s="96">
        <v>7.6</v>
      </c>
      <c r="L27" s="96">
        <v>330.3</v>
      </c>
      <c r="M27" s="96">
        <v>127.9</v>
      </c>
      <c r="N27" s="96">
        <v>52.5</v>
      </c>
      <c r="O27" s="96">
        <v>0</v>
      </c>
      <c r="P27" s="59">
        <v>8.1999999999999993</v>
      </c>
      <c r="Q27" s="96">
        <v>37.200000000000003</v>
      </c>
      <c r="R27" s="96">
        <v>27.6</v>
      </c>
      <c r="S27" s="44">
        <f>SUM(I27:R27)</f>
        <v>771.7</v>
      </c>
      <c r="T27" s="96">
        <v>48.5</v>
      </c>
      <c r="U27" s="96">
        <v>131.9</v>
      </c>
      <c r="V27" s="96">
        <v>7.6</v>
      </c>
      <c r="W27" s="96">
        <v>330.3</v>
      </c>
      <c r="X27" s="96">
        <v>127.9</v>
      </c>
      <c r="Y27" s="96">
        <v>35.6</v>
      </c>
      <c r="Z27" s="96"/>
      <c r="AA27" s="96"/>
      <c r="AB27" s="96"/>
      <c r="AC27" s="45">
        <f t="shared" ref="AC27:AC28" si="10">SUM(T27:AB27)</f>
        <v>681.8</v>
      </c>
      <c r="AD27" s="96">
        <v>19</v>
      </c>
      <c r="AE27" s="96">
        <v>85</v>
      </c>
      <c r="AF27" s="96"/>
      <c r="AG27" s="96">
        <v>7</v>
      </c>
      <c r="AH27" s="96">
        <v>7</v>
      </c>
      <c r="AI27" s="96">
        <v>7</v>
      </c>
      <c r="AJ27" s="96">
        <v>6</v>
      </c>
      <c r="AK27" s="96">
        <v>6</v>
      </c>
      <c r="AL27" s="96">
        <v>6</v>
      </c>
      <c r="AM27" s="46">
        <f t="shared" ref="AM27:AM28" si="11">SUM(AD27:AL27)</f>
        <v>143</v>
      </c>
      <c r="AN27" s="96">
        <v>19</v>
      </c>
      <c r="AO27" s="96">
        <v>85</v>
      </c>
      <c r="AP27" s="96"/>
      <c r="AQ27" s="96">
        <v>7</v>
      </c>
      <c r="AR27" s="96">
        <v>7</v>
      </c>
      <c r="AS27" s="96">
        <v>0</v>
      </c>
      <c r="AT27" s="96"/>
      <c r="AU27" s="96"/>
      <c r="AV27" s="96"/>
      <c r="AW27" s="46">
        <f t="shared" ref="AW27:AW28" si="12">SUM(AN27:AV27)</f>
        <v>118</v>
      </c>
      <c r="AX27" s="96">
        <v>2017</v>
      </c>
      <c r="AY27" s="96">
        <v>2029</v>
      </c>
      <c r="AZ27" s="96">
        <v>2029</v>
      </c>
      <c r="BA27" s="103" t="s">
        <v>109</v>
      </c>
      <c r="BB27" s="60" t="s">
        <v>110</v>
      </c>
      <c r="BC27" s="41" t="s">
        <v>111</v>
      </c>
      <c r="BD27" s="41"/>
    </row>
    <row r="28" spans="1:56" s="1" customFormat="1" ht="183.75" customHeight="1">
      <c r="A28" s="108"/>
      <c r="B28" s="101" t="s">
        <v>112</v>
      </c>
      <c r="C28" s="95" t="s">
        <v>93</v>
      </c>
      <c r="D28" s="64" t="s">
        <v>95</v>
      </c>
      <c r="E28" s="93" t="s">
        <v>22</v>
      </c>
      <c r="F28" s="95" t="s">
        <v>113</v>
      </c>
      <c r="G28" s="111"/>
      <c r="H28" s="96"/>
      <c r="I28" s="94"/>
      <c r="J28" s="96"/>
      <c r="K28" s="96"/>
      <c r="L28" s="96"/>
      <c r="M28" s="96"/>
      <c r="N28" s="96">
        <v>2.7</v>
      </c>
      <c r="O28" s="96">
        <v>32.299999999999997</v>
      </c>
      <c r="P28" s="96"/>
      <c r="Q28" s="96"/>
      <c r="R28" s="96"/>
      <c r="S28" s="44">
        <f t="shared" ref="S27:S28" si="13">SUM(I28:Q28)</f>
        <v>35</v>
      </c>
      <c r="T28" s="94"/>
      <c r="U28" s="96"/>
      <c r="V28" s="96"/>
      <c r="W28" s="96"/>
      <c r="X28" s="96"/>
      <c r="Y28" s="96">
        <v>0</v>
      </c>
      <c r="Z28" s="96"/>
      <c r="AA28" s="96"/>
      <c r="AB28" s="96"/>
      <c r="AC28" s="45">
        <f t="shared" si="10"/>
        <v>0</v>
      </c>
      <c r="AD28" s="96"/>
      <c r="AE28" s="96"/>
      <c r="AF28" s="96"/>
      <c r="AG28" s="96"/>
      <c r="AH28" s="96"/>
      <c r="AI28" s="96">
        <v>0</v>
      </c>
      <c r="AJ28" s="96">
        <v>3</v>
      </c>
      <c r="AK28" s="96">
        <v>0</v>
      </c>
      <c r="AL28" s="96">
        <v>0</v>
      </c>
      <c r="AM28" s="46">
        <f t="shared" si="11"/>
        <v>3</v>
      </c>
      <c r="AN28" s="96"/>
      <c r="AO28" s="96"/>
      <c r="AP28" s="96"/>
      <c r="AQ28" s="96"/>
      <c r="AR28" s="96"/>
      <c r="AS28" s="96">
        <v>0</v>
      </c>
      <c r="AT28" s="96"/>
      <c r="AU28" s="96"/>
      <c r="AV28" s="96"/>
      <c r="AW28" s="46">
        <f t="shared" si="12"/>
        <v>0</v>
      </c>
      <c r="AX28" s="96">
        <v>2023</v>
      </c>
      <c r="AY28" s="96"/>
      <c r="AZ28" s="96">
        <v>2028</v>
      </c>
      <c r="BA28" s="103" t="s">
        <v>114</v>
      </c>
      <c r="BB28" s="99"/>
      <c r="BC28" s="93"/>
      <c r="BD28" s="93"/>
    </row>
    <row r="29" spans="1:56" ht="198" customHeight="1">
      <c r="A29" s="109"/>
      <c r="B29" s="41" t="s">
        <v>115</v>
      </c>
      <c r="C29" s="39" t="s">
        <v>93</v>
      </c>
      <c r="D29" s="64" t="s">
        <v>95</v>
      </c>
      <c r="E29" s="93" t="s">
        <v>22</v>
      </c>
      <c r="F29" s="100"/>
      <c r="G29" s="112"/>
      <c r="H29" s="42"/>
      <c r="I29" s="50"/>
      <c r="J29" s="50"/>
      <c r="K29" s="50"/>
      <c r="L29" s="50"/>
      <c r="M29" s="50"/>
      <c r="N29" s="50">
        <v>27.6</v>
      </c>
      <c r="O29" s="50">
        <v>18.899999999999999</v>
      </c>
      <c r="P29" s="59"/>
      <c r="Q29" s="50"/>
      <c r="R29" s="90"/>
      <c r="S29" s="44">
        <f t="shared" si="9"/>
        <v>46.5</v>
      </c>
      <c r="T29" s="50"/>
      <c r="U29" s="50"/>
      <c r="V29" s="50"/>
      <c r="W29" s="50"/>
      <c r="X29" s="50"/>
      <c r="Y29" s="50">
        <v>1.5</v>
      </c>
      <c r="Z29" s="50"/>
      <c r="AA29" s="50"/>
      <c r="AB29" s="50"/>
      <c r="AC29" s="45">
        <f t="shared" si="5"/>
        <v>1.5</v>
      </c>
      <c r="AD29" s="50"/>
      <c r="AE29" s="50"/>
      <c r="AF29" s="50"/>
      <c r="AG29" s="50"/>
      <c r="AH29" s="50"/>
      <c r="AI29" s="50">
        <v>0</v>
      </c>
      <c r="AJ29" s="50">
        <v>0</v>
      </c>
      <c r="AK29" s="50">
        <v>0</v>
      </c>
      <c r="AL29" s="50">
        <v>0</v>
      </c>
      <c r="AM29" s="46">
        <f t="shared" si="8"/>
        <v>0</v>
      </c>
      <c r="AN29" s="50"/>
      <c r="AO29" s="50"/>
      <c r="AP29" s="50"/>
      <c r="AQ29" s="50"/>
      <c r="AR29" s="50"/>
      <c r="AS29" s="50">
        <v>0</v>
      </c>
      <c r="AT29" s="50"/>
      <c r="AU29" s="50"/>
      <c r="AV29" s="50"/>
      <c r="AW29" s="46">
        <f t="shared" si="7"/>
        <v>0</v>
      </c>
      <c r="AX29" s="50">
        <v>2023</v>
      </c>
      <c r="AY29" s="50"/>
      <c r="AZ29" s="50">
        <v>2026</v>
      </c>
      <c r="BA29" s="103" t="s">
        <v>114</v>
      </c>
      <c r="BB29" s="60"/>
      <c r="BC29" s="41"/>
      <c r="BD29" s="41"/>
    </row>
    <row r="30" spans="1:56" ht="144" customHeight="1">
      <c r="A30" s="107">
        <v>11</v>
      </c>
      <c r="B30" s="35" t="s">
        <v>69</v>
      </c>
      <c r="C30" s="39"/>
      <c r="D30" s="64" t="s">
        <v>96</v>
      </c>
      <c r="E30" s="31" t="s">
        <v>22</v>
      </c>
      <c r="F30" s="35" t="s">
        <v>70</v>
      </c>
      <c r="G30" s="35" t="s">
        <v>71</v>
      </c>
      <c r="H30" s="31" t="s">
        <v>24</v>
      </c>
      <c r="I30" s="35"/>
      <c r="J30" s="35"/>
      <c r="K30" s="35"/>
      <c r="L30" s="35"/>
      <c r="M30" s="21">
        <v>10.14</v>
      </c>
      <c r="N30" s="21">
        <v>17.329999999999998</v>
      </c>
      <c r="O30" s="21">
        <v>23.74</v>
      </c>
      <c r="P30" s="21">
        <v>13.03</v>
      </c>
      <c r="Q30" s="21">
        <v>23.7</v>
      </c>
      <c r="R30" s="91">
        <v>10.92</v>
      </c>
      <c r="S30" s="44">
        <f>SUM(I30:R30)</f>
        <v>98.86</v>
      </c>
      <c r="T30" s="21"/>
      <c r="U30" s="21"/>
      <c r="V30" s="21"/>
      <c r="W30" s="21"/>
      <c r="X30" s="21">
        <v>10.14</v>
      </c>
      <c r="Y30" s="21"/>
      <c r="Z30" s="21"/>
      <c r="AA30" s="21"/>
      <c r="AB30" s="21"/>
      <c r="AC30" s="45">
        <f t="shared" si="5"/>
        <v>10.14</v>
      </c>
      <c r="AD30" s="39" t="s">
        <v>24</v>
      </c>
      <c r="AE30" s="39" t="s">
        <v>24</v>
      </c>
      <c r="AF30" s="39" t="s">
        <v>24</v>
      </c>
      <c r="AG30" s="39" t="s">
        <v>24</v>
      </c>
      <c r="AH30" s="39" t="s">
        <v>24</v>
      </c>
      <c r="AI30" s="39" t="s">
        <v>24</v>
      </c>
      <c r="AJ30" s="39" t="s">
        <v>24</v>
      </c>
      <c r="AK30" s="39" t="s">
        <v>24</v>
      </c>
      <c r="AL30" s="39" t="s">
        <v>24</v>
      </c>
      <c r="AM30" s="46">
        <f t="shared" si="8"/>
        <v>0</v>
      </c>
      <c r="AN30" s="39" t="s">
        <v>24</v>
      </c>
      <c r="AO30" s="39" t="s">
        <v>24</v>
      </c>
      <c r="AP30" s="39" t="s">
        <v>24</v>
      </c>
      <c r="AQ30" s="39" t="s">
        <v>24</v>
      </c>
      <c r="AR30" s="39" t="s">
        <v>24</v>
      </c>
      <c r="AS30" s="39" t="s">
        <v>24</v>
      </c>
      <c r="AT30" s="39" t="s">
        <v>24</v>
      </c>
      <c r="AU30" s="39" t="s">
        <v>24</v>
      </c>
      <c r="AV30" s="39" t="s">
        <v>24</v>
      </c>
      <c r="AW30" s="46">
        <f t="shared" si="7"/>
        <v>0</v>
      </c>
      <c r="AX30" s="39">
        <v>2022</v>
      </c>
      <c r="AY30" s="61">
        <v>46722</v>
      </c>
      <c r="AZ30" s="61">
        <v>46722</v>
      </c>
      <c r="BA30" s="105" t="s">
        <v>72</v>
      </c>
      <c r="BB30" s="60" t="s">
        <v>67</v>
      </c>
      <c r="BC30" s="39" t="s">
        <v>24</v>
      </c>
      <c r="BD30" s="39" t="s">
        <v>65</v>
      </c>
    </row>
    <row r="31" spans="1:56" ht="240">
      <c r="A31" s="108"/>
      <c r="B31" s="35" t="s">
        <v>73</v>
      </c>
      <c r="C31" s="39" t="s">
        <v>98</v>
      </c>
      <c r="D31" s="105" t="s">
        <v>97</v>
      </c>
      <c r="E31" s="31" t="s">
        <v>22</v>
      </c>
      <c r="F31" s="39" t="s">
        <v>74</v>
      </c>
      <c r="G31" s="39" t="s">
        <v>75</v>
      </c>
      <c r="H31" s="31" t="s">
        <v>24</v>
      </c>
      <c r="I31" s="80"/>
      <c r="J31" s="80">
        <v>6.2</v>
      </c>
      <c r="K31" s="80">
        <v>6.3</v>
      </c>
      <c r="L31" s="80">
        <v>6.3</v>
      </c>
      <c r="M31" s="80">
        <v>18.12</v>
      </c>
      <c r="N31" s="80">
        <v>18.12</v>
      </c>
      <c r="O31" s="80">
        <v>18.12</v>
      </c>
      <c r="P31" s="80">
        <v>18.12</v>
      </c>
      <c r="Q31" s="80">
        <v>18.12</v>
      </c>
      <c r="R31" s="97"/>
      <c r="S31" s="62">
        <f t="shared" si="9"/>
        <v>109.40000000000002</v>
      </c>
      <c r="T31" s="39"/>
      <c r="U31" s="39"/>
      <c r="V31" s="39">
        <v>3.6</v>
      </c>
      <c r="W31" s="39">
        <v>3.6</v>
      </c>
      <c r="X31" s="35"/>
      <c r="Y31" s="35"/>
      <c r="Z31" s="35"/>
      <c r="AA31" s="35"/>
      <c r="AB31" s="35"/>
      <c r="AC31" s="45">
        <f t="shared" si="5"/>
        <v>7.2</v>
      </c>
      <c r="AD31" s="39" t="s">
        <v>24</v>
      </c>
      <c r="AE31" s="39" t="s">
        <v>24</v>
      </c>
      <c r="AF31" s="39" t="s">
        <v>24</v>
      </c>
      <c r="AG31" s="39" t="s">
        <v>24</v>
      </c>
      <c r="AH31" s="39" t="s">
        <v>24</v>
      </c>
      <c r="AI31" s="39" t="s">
        <v>24</v>
      </c>
      <c r="AJ31" s="39" t="s">
        <v>24</v>
      </c>
      <c r="AK31" s="39" t="s">
        <v>24</v>
      </c>
      <c r="AL31" s="39" t="s">
        <v>24</v>
      </c>
      <c r="AM31" s="46">
        <f t="shared" si="8"/>
        <v>0</v>
      </c>
      <c r="AN31" s="39" t="s">
        <v>24</v>
      </c>
      <c r="AO31" s="39" t="s">
        <v>24</v>
      </c>
      <c r="AP31" s="39" t="s">
        <v>24</v>
      </c>
      <c r="AQ31" s="39" t="s">
        <v>24</v>
      </c>
      <c r="AR31" s="39" t="s">
        <v>24</v>
      </c>
      <c r="AS31" s="39" t="s">
        <v>24</v>
      </c>
      <c r="AT31" s="39" t="s">
        <v>24</v>
      </c>
      <c r="AU31" s="39" t="s">
        <v>24</v>
      </c>
      <c r="AV31" s="39" t="s">
        <v>24</v>
      </c>
      <c r="AW31" s="46">
        <f t="shared" si="7"/>
        <v>0</v>
      </c>
      <c r="AX31" s="39">
        <v>2017</v>
      </c>
      <c r="AY31" s="39"/>
      <c r="AZ31" s="39">
        <v>2036</v>
      </c>
      <c r="BA31" s="39" t="s">
        <v>79</v>
      </c>
      <c r="BB31" s="58"/>
      <c r="BC31" s="39" t="s">
        <v>24</v>
      </c>
      <c r="BD31" s="39" t="s">
        <v>65</v>
      </c>
    </row>
    <row r="32" spans="1:56" ht="240">
      <c r="A32" s="109"/>
      <c r="B32" s="35" t="s">
        <v>76</v>
      </c>
      <c r="C32" s="39" t="s">
        <v>98</v>
      </c>
      <c r="D32" s="105" t="s">
        <v>96</v>
      </c>
      <c r="E32" s="39" t="s">
        <v>22</v>
      </c>
      <c r="F32" s="39" t="s">
        <v>77</v>
      </c>
      <c r="G32" s="39" t="s">
        <v>78</v>
      </c>
      <c r="H32" s="31" t="s">
        <v>24</v>
      </c>
      <c r="I32" s="79"/>
      <c r="J32" s="79">
        <v>20</v>
      </c>
      <c r="K32" s="67">
        <v>20</v>
      </c>
      <c r="L32" s="79">
        <v>20</v>
      </c>
      <c r="M32" s="77">
        <v>14</v>
      </c>
      <c r="N32" s="77">
        <v>14</v>
      </c>
      <c r="O32" s="77">
        <v>14</v>
      </c>
      <c r="P32" s="77">
        <v>14</v>
      </c>
      <c r="Q32" s="77">
        <v>14</v>
      </c>
      <c r="R32" s="98"/>
      <c r="S32" s="44">
        <f t="shared" si="9"/>
        <v>130</v>
      </c>
      <c r="T32" s="39" t="s">
        <v>24</v>
      </c>
      <c r="U32" s="39" t="s">
        <v>24</v>
      </c>
      <c r="V32" s="39" t="s">
        <v>24</v>
      </c>
      <c r="W32" s="39" t="s">
        <v>24</v>
      </c>
      <c r="X32" s="39" t="s">
        <v>24</v>
      </c>
      <c r="Y32" s="39" t="s">
        <v>24</v>
      </c>
      <c r="Z32" s="39" t="s">
        <v>24</v>
      </c>
      <c r="AA32" s="39" t="s">
        <v>24</v>
      </c>
      <c r="AB32" s="39" t="s">
        <v>24</v>
      </c>
      <c r="AC32" s="45">
        <f t="shared" si="5"/>
        <v>0</v>
      </c>
      <c r="AD32" s="39" t="s">
        <v>24</v>
      </c>
      <c r="AE32" s="39" t="s">
        <v>24</v>
      </c>
      <c r="AF32" s="39" t="s">
        <v>24</v>
      </c>
      <c r="AG32" s="39" t="s">
        <v>24</v>
      </c>
      <c r="AH32" s="39" t="s">
        <v>24</v>
      </c>
      <c r="AI32" s="39" t="s">
        <v>24</v>
      </c>
      <c r="AJ32" s="39" t="s">
        <v>24</v>
      </c>
      <c r="AK32" s="39" t="s">
        <v>24</v>
      </c>
      <c r="AL32" s="39" t="s">
        <v>24</v>
      </c>
      <c r="AM32" s="46">
        <f t="shared" si="8"/>
        <v>0</v>
      </c>
      <c r="AN32" s="39" t="s">
        <v>24</v>
      </c>
      <c r="AO32" s="39" t="s">
        <v>24</v>
      </c>
      <c r="AP32" s="39" t="s">
        <v>24</v>
      </c>
      <c r="AQ32" s="39" t="s">
        <v>24</v>
      </c>
      <c r="AR32" s="39" t="s">
        <v>24</v>
      </c>
      <c r="AS32" s="39" t="s">
        <v>24</v>
      </c>
      <c r="AT32" s="39" t="s">
        <v>24</v>
      </c>
      <c r="AU32" s="39" t="s">
        <v>24</v>
      </c>
      <c r="AV32" s="39" t="s">
        <v>24</v>
      </c>
      <c r="AW32" s="46">
        <f t="shared" si="7"/>
        <v>0</v>
      </c>
      <c r="AX32" s="39">
        <v>2017</v>
      </c>
      <c r="AY32" s="39"/>
      <c r="AZ32" s="39">
        <v>2041</v>
      </c>
      <c r="BA32" s="39" t="s">
        <v>100</v>
      </c>
      <c r="BB32" s="48"/>
      <c r="BC32" s="39" t="s">
        <v>24</v>
      </c>
      <c r="BD32" s="39" t="s">
        <v>65</v>
      </c>
    </row>
    <row r="33" spans="1:56">
      <c r="A33" s="23"/>
      <c r="B33" s="65" t="s">
        <v>99</v>
      </c>
      <c r="C33" s="35"/>
      <c r="D33" s="35"/>
      <c r="E33" s="35"/>
      <c r="F33" s="35"/>
      <c r="G33" s="35"/>
      <c r="H33" s="35"/>
      <c r="I33" s="81">
        <f>SUM(I7:I32)</f>
        <v>343.4</v>
      </c>
      <c r="J33" s="81">
        <f>SUM(J7:J32)</f>
        <v>325.40000000000003</v>
      </c>
      <c r="K33" s="81">
        <f t="shared" ref="K33:Q33" si="14">SUM(K7:K32)</f>
        <v>202.90000000000003</v>
      </c>
      <c r="L33" s="81">
        <f t="shared" si="14"/>
        <v>676.61</v>
      </c>
      <c r="M33" s="81">
        <f t="shared" si="14"/>
        <v>806.53999999999985</v>
      </c>
      <c r="N33" s="81">
        <f t="shared" si="14"/>
        <v>2555.5799999999995</v>
      </c>
      <c r="O33" s="81">
        <f t="shared" si="14"/>
        <v>1289.51</v>
      </c>
      <c r="P33" s="81">
        <f t="shared" si="14"/>
        <v>220.78</v>
      </c>
      <c r="Q33" s="81">
        <f t="shared" si="14"/>
        <v>93.02000000000001</v>
      </c>
      <c r="R33" s="81"/>
      <c r="S33" s="82">
        <f>SUM(S7:S32)</f>
        <v>6552.2599999999993</v>
      </c>
      <c r="T33" s="81">
        <f>SUM(T7:T32)</f>
        <v>343.4</v>
      </c>
      <c r="U33" s="81">
        <f t="shared" ref="U33:AB33" si="15">SUM(U7:U32)</f>
        <v>299.20000000000005</v>
      </c>
      <c r="V33" s="81">
        <f t="shared" si="15"/>
        <v>180.4</v>
      </c>
      <c r="W33" s="81">
        <f t="shared" si="15"/>
        <v>654.00000000000011</v>
      </c>
      <c r="X33" s="81">
        <f t="shared" si="15"/>
        <v>563.30999999999995</v>
      </c>
      <c r="Y33" s="81">
        <f t="shared" si="15"/>
        <v>1951.6599999999999</v>
      </c>
      <c r="Z33" s="81">
        <f t="shared" si="15"/>
        <v>0</v>
      </c>
      <c r="AA33" s="81">
        <f t="shared" si="15"/>
        <v>0</v>
      </c>
      <c r="AB33" s="81">
        <f t="shared" si="15"/>
        <v>0</v>
      </c>
      <c r="AC33" s="83">
        <f>SUM(AC7:AC32)</f>
        <v>3991.97</v>
      </c>
      <c r="AD33" s="35"/>
      <c r="AE33" s="35"/>
      <c r="AF33" s="35"/>
      <c r="AG33" s="35"/>
      <c r="AH33" s="35"/>
      <c r="AI33" s="35"/>
      <c r="AJ33" s="35"/>
      <c r="AK33" s="35"/>
      <c r="AL33" s="35"/>
      <c r="AM33" s="46">
        <f>SUM(AM7:AM32)</f>
        <v>382</v>
      </c>
      <c r="AN33" s="35"/>
      <c r="AO33" s="35"/>
      <c r="AP33" s="35"/>
      <c r="AQ33" s="35"/>
      <c r="AR33" s="35"/>
      <c r="AS33" s="35"/>
      <c r="AT33" s="35"/>
      <c r="AU33" s="35"/>
      <c r="AV33" s="35"/>
      <c r="AW33" s="46">
        <f>SUM(AW7:AW32)</f>
        <v>148</v>
      </c>
      <c r="AX33" s="35"/>
      <c r="AY33" s="35"/>
      <c r="AZ33" s="35"/>
      <c r="BA33" s="35"/>
      <c r="BB33" s="48"/>
      <c r="BC33" s="35"/>
      <c r="BD33" s="35"/>
    </row>
    <row r="34" spans="1:56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40"/>
      <c r="BC34" s="30"/>
      <c r="BD34" s="30"/>
    </row>
    <row r="35" spans="1:56"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40"/>
      <c r="BC35" s="30"/>
      <c r="BD35" s="30"/>
    </row>
    <row r="36" spans="1:56"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40"/>
      <c r="BC36" s="30"/>
      <c r="BD36" s="30"/>
    </row>
  </sheetData>
  <mergeCells count="40">
    <mergeCell ref="BD7:BD16"/>
    <mergeCell ref="G7:G16"/>
    <mergeCell ref="F7:F16"/>
    <mergeCell ref="BC7:BC16"/>
    <mergeCell ref="BA7:BA16"/>
    <mergeCell ref="G26:G29"/>
    <mergeCell ref="D3:D5"/>
    <mergeCell ref="BC3:BC5"/>
    <mergeCell ref="A3:A5"/>
    <mergeCell ref="B3:B5"/>
    <mergeCell ref="E3:E5"/>
    <mergeCell ref="C3:C5"/>
    <mergeCell ref="F3:F5"/>
    <mergeCell ref="G3:G5"/>
    <mergeCell ref="H3:H5"/>
    <mergeCell ref="AX4:AX5"/>
    <mergeCell ref="AY4:AY5"/>
    <mergeCell ref="I4:S4"/>
    <mergeCell ref="T4:AC4"/>
    <mergeCell ref="I3:AC3"/>
    <mergeCell ref="AX3:AZ3"/>
    <mergeCell ref="BB3:BB5"/>
    <mergeCell ref="BD3:BD5"/>
    <mergeCell ref="AD3:AW3"/>
    <mergeCell ref="AD4:AM4"/>
    <mergeCell ref="AZ4:AZ5"/>
    <mergeCell ref="BA3:BA5"/>
    <mergeCell ref="AN4:AW4"/>
    <mergeCell ref="E7:E16"/>
    <mergeCell ref="E22:E23"/>
    <mergeCell ref="G22:G23"/>
    <mergeCell ref="F22:F23"/>
    <mergeCell ref="A7:A16"/>
    <mergeCell ref="A22:A23"/>
    <mergeCell ref="A26:A29"/>
    <mergeCell ref="A30:A32"/>
    <mergeCell ref="D7:D16"/>
    <mergeCell ref="C7:C16"/>
    <mergeCell ref="C22:C23"/>
    <mergeCell ref="D22:D23"/>
  </mergeCells>
  <pageMargins left="0.19685039370078741" right="0.19685039370078741" top="0.74803149606299213" bottom="0.74803149606299213" header="0.31496062992125984" footer="0.31496062992125984"/>
  <pageSetup paperSize="9" scale="5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Н.В. Колыванская</cp:lastModifiedBy>
  <cp:lastPrinted>2023-07-10T05:56:39Z</cp:lastPrinted>
  <dcterms:created xsi:type="dcterms:W3CDTF">2023-01-23T12:29:23Z</dcterms:created>
  <dcterms:modified xsi:type="dcterms:W3CDTF">2024-01-12T06:23:27Z</dcterms:modified>
</cp:coreProperties>
</file>